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65038\Desktop\"/>
    </mc:Choice>
  </mc:AlternateContent>
  <bookViews>
    <workbookView xWindow="0" yWindow="0" windowWidth="21600" windowHeight="9600" activeTab="2"/>
  </bookViews>
  <sheets>
    <sheet name="Commissioner" sheetId="4" r:id="rId1"/>
    <sheet name="PCC 2019" sheetId="1" r:id="rId2"/>
    <sheet name="PCC 2020" sheetId="2" r:id="rId3"/>
    <sheet name="Sheet3" sheetId="3" r:id="rId4"/>
  </sheets>
  <definedNames>
    <definedName name="_xlnm.Print_Area" localSheetId="0">Commissioner!$A$1:$V$149</definedName>
    <definedName name="_xlnm.Print_Area" localSheetId="1">'PCC 2019'!$A:$W</definedName>
    <definedName name="_xlnm.Print_Titles" localSheetId="0">Commissioner!$1:$3</definedName>
    <definedName name="_xlnm.Print_Titles" localSheetId="1">'PCC 2019'!$1:$3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" i="2" l="1"/>
  <c r="T7" i="2"/>
  <c r="I15" i="2"/>
  <c r="I14" i="2"/>
  <c r="I13" i="2"/>
  <c r="I12" i="2"/>
  <c r="I11" i="2"/>
  <c r="I10" i="2"/>
  <c r="I9" i="2"/>
  <c r="I8" i="2"/>
  <c r="I7" i="2"/>
  <c r="I6" i="2"/>
  <c r="I5" i="2"/>
  <c r="I4" i="2" l="1"/>
  <c r="T5" i="2" l="1"/>
  <c r="U5" i="2" s="1"/>
  <c r="U51" i="2" s="1"/>
  <c r="U82" i="1" l="1"/>
  <c r="T82" i="1"/>
  <c r="U72" i="1"/>
  <c r="U73" i="1"/>
  <c r="I76" i="1" l="1"/>
  <c r="I75" i="1"/>
  <c r="I73" i="1"/>
  <c r="I72" i="1"/>
  <c r="I70" i="1"/>
  <c r="I68" i="1"/>
  <c r="I71" i="1" l="1"/>
  <c r="I74" i="1"/>
  <c r="I77" i="1"/>
  <c r="I78" i="1"/>
  <c r="I79" i="1"/>
  <c r="I80" i="1"/>
  <c r="I81" i="1"/>
  <c r="I83" i="1"/>
  <c r="I84" i="1"/>
  <c r="T71" i="1"/>
  <c r="U71" i="1" s="1"/>
  <c r="T74" i="1"/>
  <c r="U74" i="1" s="1"/>
  <c r="T77" i="1"/>
  <c r="T78" i="1"/>
  <c r="T79" i="1"/>
  <c r="T80" i="1"/>
  <c r="T81" i="1"/>
  <c r="T83" i="1"/>
  <c r="T84" i="1"/>
  <c r="U81" i="1"/>
  <c r="U83" i="1"/>
  <c r="U80" i="1" l="1"/>
  <c r="U79" i="1"/>
  <c r="U78" i="1"/>
  <c r="U77" i="1"/>
  <c r="U45" i="1"/>
  <c r="I45" i="1" l="1"/>
  <c r="U40" i="1"/>
  <c r="T40" i="1"/>
  <c r="I40" i="1"/>
  <c r="U41" i="1"/>
  <c r="T41" i="1"/>
  <c r="I41" i="1"/>
  <c r="U46" i="1"/>
  <c r="T46" i="1"/>
  <c r="I46" i="1"/>
  <c r="U49" i="1"/>
  <c r="T49" i="1"/>
  <c r="I49" i="1"/>
  <c r="U53" i="1"/>
  <c r="T53" i="1"/>
  <c r="I53" i="1"/>
  <c r="I43" i="1"/>
  <c r="U43" i="1" s="1"/>
  <c r="I52" i="1"/>
  <c r="T52" i="1"/>
  <c r="T43" i="1"/>
  <c r="U37" i="1"/>
  <c r="T37" i="1"/>
  <c r="I37" i="1"/>
  <c r="T48" i="1"/>
  <c r="T50" i="1"/>
  <c r="T51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9" i="1"/>
  <c r="I48" i="1"/>
  <c r="U48" i="1" s="1"/>
  <c r="I50" i="1"/>
  <c r="U50" i="1" s="1"/>
  <c r="I51" i="1"/>
  <c r="U51" i="1" s="1"/>
  <c r="I54" i="1"/>
  <c r="U54" i="1" s="1"/>
  <c r="I55" i="1"/>
  <c r="U55" i="1" s="1"/>
  <c r="I56" i="1"/>
  <c r="U56" i="1" s="1"/>
  <c r="I57" i="1"/>
  <c r="U57" i="1" s="1"/>
  <c r="I58" i="1"/>
  <c r="U58" i="1" s="1"/>
  <c r="I59" i="1"/>
  <c r="U59" i="1" s="1"/>
  <c r="I60" i="1"/>
  <c r="U60" i="1" s="1"/>
  <c r="I61" i="1"/>
  <c r="U61" i="1" s="1"/>
  <c r="I62" i="1"/>
  <c r="U62" i="1" s="1"/>
  <c r="I63" i="1"/>
  <c r="U63" i="1" s="1"/>
  <c r="I64" i="1"/>
  <c r="U64" i="1" s="1"/>
  <c r="I65" i="1"/>
  <c r="U65" i="1" s="1"/>
  <c r="I66" i="1"/>
  <c r="U66" i="1" s="1"/>
  <c r="I67" i="1"/>
  <c r="I69" i="1"/>
  <c r="U69" i="1" l="1"/>
  <c r="U67" i="1"/>
  <c r="U52" i="1"/>
  <c r="T27" i="1"/>
  <c r="I25" i="1"/>
  <c r="I27" i="1"/>
  <c r="U27" i="1" s="1"/>
  <c r="T25" i="1" l="1"/>
  <c r="U25" i="1" s="1"/>
  <c r="T9" i="1"/>
  <c r="U9" i="1" s="1"/>
  <c r="T23" i="1"/>
  <c r="I23" i="1"/>
  <c r="T22" i="1"/>
  <c r="I22" i="1"/>
  <c r="T21" i="1"/>
  <c r="I21" i="1"/>
  <c r="T13" i="1"/>
  <c r="U13" i="1" s="1"/>
  <c r="T12" i="1"/>
  <c r="T20" i="1"/>
  <c r="T18" i="1"/>
  <c r="T19" i="1"/>
  <c r="I19" i="1"/>
  <c r="I18" i="1"/>
  <c r="I13" i="1"/>
  <c r="I12" i="1"/>
  <c r="U21" i="1" l="1"/>
  <c r="U23" i="1"/>
  <c r="U12" i="1"/>
  <c r="U19" i="1"/>
  <c r="U18" i="1"/>
  <c r="U22" i="1"/>
  <c r="I24" i="1"/>
  <c r="I28" i="1"/>
  <c r="I29" i="1"/>
  <c r="I30" i="1"/>
  <c r="I31" i="1"/>
  <c r="I32" i="1"/>
  <c r="I33" i="1"/>
  <c r="I34" i="1"/>
  <c r="I35" i="1"/>
  <c r="I36" i="1"/>
  <c r="I38" i="1"/>
  <c r="I39" i="1"/>
  <c r="I42" i="1"/>
  <c r="I44" i="1"/>
  <c r="I47" i="1"/>
  <c r="I6" i="1"/>
  <c r="I7" i="1"/>
  <c r="I8" i="1"/>
  <c r="I10" i="1"/>
  <c r="I11" i="1"/>
  <c r="I14" i="1"/>
  <c r="I15" i="1"/>
  <c r="I16" i="1"/>
  <c r="I17" i="1"/>
  <c r="I20" i="1"/>
  <c r="U20" i="1" s="1"/>
  <c r="T39" i="1"/>
  <c r="T45" i="1"/>
  <c r="T47" i="1"/>
  <c r="T5" i="1"/>
  <c r="T6" i="1"/>
  <c r="T7" i="1"/>
  <c r="T8" i="1"/>
  <c r="T10" i="1"/>
  <c r="T11" i="1"/>
  <c r="T14" i="1"/>
  <c r="T15" i="1"/>
  <c r="T16" i="1"/>
  <c r="T17" i="1"/>
  <c r="T24" i="1"/>
  <c r="T28" i="1"/>
  <c r="T29" i="1"/>
  <c r="T30" i="1"/>
  <c r="T31" i="1"/>
  <c r="T32" i="1"/>
  <c r="T33" i="1"/>
  <c r="T34" i="1"/>
  <c r="T35" i="1"/>
  <c r="T36" i="1"/>
  <c r="T38" i="1"/>
  <c r="T4" i="1"/>
  <c r="I5" i="1"/>
  <c r="I4" i="1"/>
  <c r="U4" i="1" s="1"/>
  <c r="U47" i="1" l="1"/>
  <c r="U42" i="1"/>
  <c r="U44" i="1"/>
  <c r="U38" i="1"/>
  <c r="U36" i="1"/>
  <c r="U35" i="1"/>
  <c r="U33" i="1"/>
  <c r="U32" i="1"/>
  <c r="U31" i="1"/>
  <c r="U5" i="1"/>
  <c r="U17" i="1"/>
  <c r="U11" i="1"/>
  <c r="U6" i="1"/>
  <c r="U39" i="1"/>
  <c r="U34" i="1"/>
  <c r="U30" i="1"/>
  <c r="U15" i="1"/>
  <c r="U16" i="1"/>
  <c r="U10" i="1"/>
  <c r="U29" i="1"/>
  <c r="U28" i="1"/>
  <c r="U14" i="1"/>
  <c r="U7" i="1"/>
  <c r="U24" i="1"/>
  <c r="U8" i="1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93" i="4"/>
  <c r="I94" i="4"/>
  <c r="I95" i="4"/>
  <c r="I92" i="4"/>
  <c r="I91" i="4"/>
  <c r="S149" i="4" l="1"/>
  <c r="R149" i="4"/>
  <c r="P149" i="4"/>
  <c r="O149" i="4"/>
  <c r="J149" i="4"/>
  <c r="I149" i="4"/>
  <c r="G149" i="4"/>
</calcChain>
</file>

<file path=xl/sharedStrings.xml><?xml version="1.0" encoding="utf-8"?>
<sst xmlns="http://schemas.openxmlformats.org/spreadsheetml/2006/main" count="740" uniqueCount="295">
  <si>
    <t>Police Force Area Name:</t>
  </si>
  <si>
    <t>Dyfed-Powys</t>
  </si>
  <si>
    <t>Period Start:</t>
  </si>
  <si>
    <t>12.05.16</t>
  </si>
  <si>
    <t>Value for money assessment:</t>
  </si>
  <si>
    <t xml:space="preserve">Train tickets and overnight accomodation are usually booked through CTM.  The notes section will outline if this is not the case.  This approach allows for a VfM assessment to be applied.  </t>
  </si>
  <si>
    <t>L</t>
  </si>
  <si>
    <t>Claimant Name:</t>
  </si>
  <si>
    <t>Dafydd Llywelyn</t>
  </si>
  <si>
    <t>Period End:</t>
  </si>
  <si>
    <t xml:space="preserve">ID </t>
  </si>
  <si>
    <t>Start Date</t>
  </si>
  <si>
    <t>End Date</t>
  </si>
  <si>
    <t>Start location</t>
  </si>
  <si>
    <t>End location</t>
  </si>
  <si>
    <t>Event</t>
  </si>
  <si>
    <t>Milage Distance Claimed</t>
  </si>
  <si>
    <t>Cost per mile</t>
  </si>
  <si>
    <t>Cost of mileage claimed</t>
  </si>
  <si>
    <t>Cost of train tickets</t>
  </si>
  <si>
    <t>Class of Travel</t>
  </si>
  <si>
    <t>Category of Travel</t>
  </si>
  <si>
    <t>Length of hotel stay</t>
  </si>
  <si>
    <t>Category of hotel stay</t>
  </si>
  <si>
    <t>Cost of hotel stay</t>
  </si>
  <si>
    <t>Amount of other expenses claimed</t>
  </si>
  <si>
    <t>Expense Type</t>
  </si>
  <si>
    <t>Total Amount Claimed</t>
  </si>
  <si>
    <t>Total Amount Paid</t>
  </si>
  <si>
    <t>Notes</t>
  </si>
  <si>
    <t>Totals</t>
  </si>
  <si>
    <t>Notes for Website</t>
  </si>
  <si>
    <t>Headquarters</t>
  </si>
  <si>
    <t>Llanelli</t>
  </si>
  <si>
    <t>Cardiff</t>
  </si>
  <si>
    <t>Haverfordwest</t>
  </si>
  <si>
    <t>All Wales Criminal Justice Board</t>
  </si>
  <si>
    <t>Parking</t>
  </si>
  <si>
    <t>Pembrokeshire Public Service Board</t>
  </si>
  <si>
    <t>Llandysul</t>
  </si>
  <si>
    <t>Builth Wells</t>
  </si>
  <si>
    <t>Royal Welsh Show</t>
  </si>
  <si>
    <t>Aberystwyth</t>
  </si>
  <si>
    <t>Police Accountability Board</t>
  </si>
  <si>
    <t>Breakfast</t>
  </si>
  <si>
    <t>Pembrokeshire Show</t>
  </si>
  <si>
    <t xml:space="preserve">  17/09/2017 </t>
  </si>
  <si>
    <t>London</t>
  </si>
  <si>
    <t>APCC Board Away Day</t>
  </si>
  <si>
    <t>£10.30 (Change of journey) and £12.30 (Underground train)</t>
  </si>
  <si>
    <t>Standard</t>
  </si>
  <si>
    <t>Evening Meal</t>
  </si>
  <si>
    <t>£12.30 (Underground train)</t>
  </si>
  <si>
    <t>Ceredigion Public Service Board</t>
  </si>
  <si>
    <t>Llandrindod Wells</t>
  </si>
  <si>
    <t>All Wales Policing Board</t>
  </si>
  <si>
    <t>Travelling to London</t>
  </si>
  <si>
    <t>1 night</t>
  </si>
  <si>
    <t>Police ICT Company CEO Final Interviews</t>
  </si>
  <si>
    <t>£5.55 (Breakfast) £7.95 (Evening)</t>
  </si>
  <si>
    <t>Meals</t>
  </si>
  <si>
    <t>Carmarthen</t>
  </si>
  <si>
    <t>Returning from Police ICT Company CEO Final Interviews</t>
  </si>
  <si>
    <t xml:space="preserve">Digital Policing </t>
  </si>
  <si>
    <t>£12.70 (Underground),</t>
  </si>
  <si>
    <t>Cabinet Secretary</t>
  </si>
  <si>
    <t>£3.10 ( car park)</t>
  </si>
  <si>
    <t>Police ICT Company Board Meeting</t>
  </si>
  <si>
    <t>Meeting with Cabinet Secretary</t>
  </si>
  <si>
    <t>£6.90 (Breakfast), £4.80 (Parking)</t>
  </si>
  <si>
    <t>Meal and Parking</t>
  </si>
  <si>
    <t>£6.50 (Parking), £3.40 (Parking)</t>
  </si>
  <si>
    <t>APCC Board and General Meeting</t>
  </si>
  <si>
    <t>£9.50 (Parking)</t>
  </si>
  <si>
    <t>Royal Welsh Winter Fair</t>
  </si>
  <si>
    <t>Newtown</t>
  </si>
  <si>
    <t>Powys Engagements</t>
  </si>
  <si>
    <t>£1.50 (Parking), £6.19 (Evening Meal)</t>
  </si>
  <si>
    <t>IOMCB/ AWCJB</t>
  </si>
  <si>
    <t>£7.80 (Car park)</t>
  </si>
  <si>
    <t>Digital Policing Board/ APCC General meeting</t>
  </si>
  <si>
    <t>Cabinet Secretary meeting</t>
  </si>
  <si>
    <t>Pembroke Dock</t>
  </si>
  <si>
    <t>Meeting with member of Police and Crime Panel</t>
  </si>
  <si>
    <t>Ryton</t>
  </si>
  <si>
    <t>Strategic Command course</t>
  </si>
  <si>
    <t>Cardiff + London</t>
  </si>
  <si>
    <t>Burryport</t>
  </si>
  <si>
    <t xml:space="preserve">Meeting </t>
  </si>
  <si>
    <t>Un Llais Brycheiniog a Maesyfed</t>
  </si>
  <si>
    <t>Brecon</t>
  </si>
  <si>
    <t>Meeting Cadets</t>
  </si>
  <si>
    <t>Policing Accountability Board</t>
  </si>
  <si>
    <t>Llandrindod</t>
  </si>
  <si>
    <t>Ymweliad I Fferm Ddefaid</t>
  </si>
  <si>
    <t>Community Engagement Day</t>
  </si>
  <si>
    <t>Llanfyllin</t>
  </si>
  <si>
    <t>Pembrokeshire</t>
  </si>
  <si>
    <t>Cylch Cinio</t>
  </si>
  <si>
    <t>Cardiff + Powys</t>
  </si>
  <si>
    <t>Meeting with Welshpool town council and meeting to discuss PRTB paper</t>
  </si>
  <si>
    <t>Powys</t>
  </si>
  <si>
    <t>Llangynidr Community Group</t>
  </si>
  <si>
    <t>APB Executive Vision Workshop</t>
  </si>
  <si>
    <t>Hay-On-Wye</t>
  </si>
  <si>
    <t>Meeting on the Commission on Justice in Wales</t>
  </si>
  <si>
    <t>Launch of framework to support positive change for those at risk of offending in Wales</t>
  </si>
  <si>
    <t>Talk with Hoelion Wyth Beca</t>
  </si>
  <si>
    <t>Ceredigion</t>
  </si>
  <si>
    <t>Ceredigion Station Visits</t>
  </si>
  <si>
    <t>Port Talbot</t>
  </si>
  <si>
    <t>Annual General Meeting</t>
  </si>
  <si>
    <t>Powys + Urdd</t>
  </si>
  <si>
    <t>Powys Station Visits</t>
  </si>
  <si>
    <t>Pembrokeshire station visits</t>
  </si>
  <si>
    <t>North Wales</t>
  </si>
  <si>
    <t>All Wales Visioning Conference</t>
  </si>
  <si>
    <t>~Meetinh with Home Office</t>
  </si>
  <si>
    <t>Pembrokeshire and Llanelli</t>
  </si>
  <si>
    <t>CCTV and Llanelli Chamber of Trade and Commerce</t>
  </si>
  <si>
    <t>IOM Cymru Board Meeting</t>
  </si>
  <si>
    <t>Powys and Llanelli</t>
  </si>
  <si>
    <t>Knighton Town Council</t>
  </si>
  <si>
    <t>PCC'S and Chiefs meeting</t>
  </si>
  <si>
    <t>Bridgend</t>
  </si>
  <si>
    <t>Engagement activities</t>
  </si>
  <si>
    <t>CCTV visits</t>
  </si>
  <si>
    <t>Meeting with presiding judges</t>
  </si>
  <si>
    <t>car park £5.50 car park £3.50</t>
  </si>
  <si>
    <t>Pembrokeshire show</t>
  </si>
  <si>
    <t>Fishguard</t>
  </si>
  <si>
    <t>Meeting</t>
  </si>
  <si>
    <t>Llandusul</t>
  </si>
  <si>
    <t>31/07/218</t>
  </si>
  <si>
    <t>ICV Visit</t>
  </si>
  <si>
    <t>Crickhowell</t>
  </si>
  <si>
    <t xml:space="preserve"> undergroud £9.80                  parking £15.10</t>
  </si>
  <si>
    <t xml:space="preserve">  </t>
  </si>
  <si>
    <t>All Wales Policing Group</t>
  </si>
  <si>
    <t>All Wales Polcing Group</t>
  </si>
  <si>
    <t>11/102018</t>
  </si>
  <si>
    <t>Crickhowell Rotary Club</t>
  </si>
  <si>
    <t>Meetinh with Newtown Council</t>
  </si>
  <si>
    <t>Ammanford</t>
  </si>
  <si>
    <t>APCC General meeting</t>
  </si>
  <si>
    <t>Dolgellau</t>
  </si>
  <si>
    <t>Mart Dolgellau</t>
  </si>
  <si>
    <t>LlandrindodWells</t>
  </si>
  <si>
    <t>5.60 ( Severn River Crossing)</t>
  </si>
  <si>
    <t>Embrace CVC Meeting and visit to APCC Offices</t>
  </si>
  <si>
    <t>£5.60 Severn River Crossing £9.80 parking</t>
  </si>
  <si>
    <t>Meeting with  MP'S</t>
  </si>
  <si>
    <t>Aberangell</t>
  </si>
  <si>
    <t>Meeting to discuss issues in Dyfi Forest</t>
  </si>
  <si>
    <t>CCTV</t>
  </si>
  <si>
    <t>Police and Partners ACE Programme/Cross Party Group meeting</t>
  </si>
  <si>
    <t xml:space="preserve"> Newport/Cardiff</t>
  </si>
  <si>
    <t>Police and Crime Panel meeting</t>
  </si>
  <si>
    <t>Cardiff/Brecon</t>
  </si>
  <si>
    <t>All Wales Policing Board/ Safeguarding your Business Event</t>
  </si>
  <si>
    <t>Safer Communities Programme</t>
  </si>
  <si>
    <t>£15.25 Evening meal  Breakfast £4.99 Parking £25.20</t>
  </si>
  <si>
    <t>£6.95 (Breakfast)  £8.60 ( Supper)</t>
  </si>
  <si>
    <t>Meeting with ex CC SWP</t>
  </si>
  <si>
    <t>Meal and parking</t>
  </si>
  <si>
    <t>£6.90 (Breakfast), £6.70 (evening meals),</t>
  </si>
  <si>
    <t>Parking and meal</t>
  </si>
  <si>
    <t xml:space="preserve">parking £6.50 Evening meal £6.29 </t>
  </si>
  <si>
    <t>Evening meal</t>
  </si>
  <si>
    <t>parking: £3.00 Evening meal(£3.50)</t>
  </si>
  <si>
    <t xml:space="preserve">Parking  </t>
  </si>
  <si>
    <t>01.01.2019</t>
  </si>
  <si>
    <t>Amount of other expensese claimed e.g. food</t>
  </si>
  <si>
    <t>Amount of other expenses claimed e.g parking</t>
  </si>
  <si>
    <t>Crymych</t>
  </si>
  <si>
    <t>Meeting Fishguard Council</t>
  </si>
  <si>
    <t>Community Engagement Day Powys</t>
  </si>
  <si>
    <t>Talgarth</t>
  </si>
  <si>
    <t>One Voice Wales</t>
  </si>
  <si>
    <t>Tregaron</t>
  </si>
  <si>
    <t xml:space="preserve">Engagement </t>
  </si>
  <si>
    <t>Police and Crime Panel/CCTV</t>
  </si>
  <si>
    <t>CCTV Aberystwyth</t>
  </si>
  <si>
    <t>Saundersfoot</t>
  </si>
  <si>
    <t>PACT Meeting</t>
  </si>
  <si>
    <t>Police HQ</t>
  </si>
  <si>
    <t>Thomas Commissioning</t>
  </si>
  <si>
    <t xml:space="preserve">Community Engagement Day   </t>
  </si>
  <si>
    <t>Llanelli and Cardiff</t>
  </si>
  <si>
    <t>Visiting Llanelli Cadets/JFU Meeting</t>
  </si>
  <si>
    <t>Llandrindod and Cardif</t>
  </si>
  <si>
    <t xml:space="preserve">Meeting with Council </t>
  </si>
  <si>
    <t>Aberystwyth University</t>
  </si>
  <si>
    <t>Llandyfaelog</t>
  </si>
  <si>
    <t>Hoelion Wyth</t>
  </si>
  <si>
    <t>Public Engagement</t>
  </si>
  <si>
    <t>Meetings</t>
  </si>
  <si>
    <t>Nane of expense</t>
  </si>
  <si>
    <t>parking</t>
  </si>
  <si>
    <t>Tenby</t>
  </si>
  <si>
    <t>Embrace</t>
  </si>
  <si>
    <t>Name of expense</t>
  </si>
  <si>
    <t>parking and taxi</t>
  </si>
  <si>
    <t>Evening meal for26.3.19 and 27.03.19</t>
  </si>
  <si>
    <t>Cardigan</t>
  </si>
  <si>
    <t xml:space="preserve">Llanelli </t>
  </si>
  <si>
    <t>Meeting Llanelli Council</t>
  </si>
  <si>
    <t>Llandovery</t>
  </si>
  <si>
    <t>Meeting Op Derwn</t>
  </si>
  <si>
    <t>Conference</t>
  </si>
  <si>
    <t>Whitland</t>
  </si>
  <si>
    <t>Meeting talk to Cyclch cinio</t>
  </si>
  <si>
    <t>Meeting Farmers Union Wales</t>
  </si>
  <si>
    <t>Carmmarthen</t>
  </si>
  <si>
    <t>Swansea</t>
  </si>
  <si>
    <t>HMICFRS Advisory Group</t>
  </si>
  <si>
    <t>Meeting with Crickhowell &amp; District Civic Society</t>
  </si>
  <si>
    <t>Regional PSB Meeting</t>
  </si>
  <si>
    <t>Machynlleth</t>
  </si>
  <si>
    <t>National Police Lifesaving Championship</t>
  </si>
  <si>
    <t>JFU Meeting</t>
  </si>
  <si>
    <t>Powys County Council</t>
  </si>
  <si>
    <t>Cardiff &amp; Bristol</t>
  </si>
  <si>
    <t>Safer Communities Programme &amp; NPAS</t>
  </si>
  <si>
    <t>Cardiif</t>
  </si>
  <si>
    <t>Fearless (Youth Forum)</t>
  </si>
  <si>
    <t>APCC Meeting &amp; Modern Slavery Police Transformation Programme</t>
  </si>
  <si>
    <t>Wales Governance Centre Summer reception &amp; PLU meeting</t>
  </si>
  <si>
    <t>Meeting Powys County Council</t>
  </si>
  <si>
    <t>parking and taxi and bus fayre</t>
  </si>
  <si>
    <t>National Health Retirement Fellowship</t>
  </si>
  <si>
    <t>Hay on Wye</t>
  </si>
  <si>
    <t>16/072019</t>
  </si>
  <si>
    <t>Aberaeron</t>
  </si>
  <si>
    <t>Meeting with Ceredigion Youth Forum</t>
  </si>
  <si>
    <t>Meeting Minister of Education</t>
  </si>
  <si>
    <t>Pembroke Show</t>
  </si>
  <si>
    <t>All Wales Multi Agency Meeting</t>
  </si>
  <si>
    <t>PLU interviews</t>
  </si>
  <si>
    <t>Llyswen Primary School</t>
  </si>
  <si>
    <t>Arad Goch</t>
  </si>
  <si>
    <t>Water Safety Partnership</t>
  </si>
  <si>
    <t>Meeting Llanelli and Cylch Cinio, Gwbert</t>
  </si>
  <si>
    <t>Llanelli &amp; Ceredigion</t>
  </si>
  <si>
    <t>Cardigan/Cardiff</t>
  </si>
  <si>
    <t>AWPG + meeting</t>
  </si>
  <si>
    <t>Swansea/Pembrokeshire</t>
  </si>
  <si>
    <t>Meeting with Swansea Prison Governor and Pembrokeshore Show President Luncheon</t>
  </si>
  <si>
    <t>IOM Cymru Meeting and All Wales Criminal Justice Board meeting</t>
  </si>
  <si>
    <t>Justice in Wales launch</t>
  </si>
  <si>
    <t>Welshpool</t>
  </si>
  <si>
    <t>Letterston</t>
  </si>
  <si>
    <t>Pembrokeshire Association of Voluntary services</t>
  </si>
  <si>
    <t>Llandeilo +Cardiff</t>
  </si>
  <si>
    <t>Speaker at event +Cross Party Group Meeting</t>
  </si>
  <si>
    <t>Engagement event</t>
  </si>
  <si>
    <t>Brechfa</t>
  </si>
  <si>
    <t>Cardiff + Coventry</t>
  </si>
  <si>
    <t>Meetings in Cardiff and APCC meeting</t>
  </si>
  <si>
    <t>BBC meeting Llanelli</t>
  </si>
  <si>
    <t>Llanelli Rural Council Meeting</t>
  </si>
  <si>
    <t>Tumble +Cardiff</t>
  </si>
  <si>
    <t>Merched y wawr/All Wales Youth Policing Convention</t>
  </si>
  <si>
    <t>Global MSC Security conference</t>
  </si>
  <si>
    <t>Bristol</t>
  </si>
  <si>
    <t>llandysul</t>
  </si>
  <si>
    <t>Meeting in Welsh Government</t>
  </si>
  <si>
    <t>Safer Communities Board Meeting</t>
  </si>
  <si>
    <t>Prevent Summit</t>
  </si>
  <si>
    <t>Parking and taxi</t>
  </si>
  <si>
    <t>evening meal</t>
  </si>
  <si>
    <t>19/20</t>
  </si>
  <si>
    <t>Police Headquarters</t>
  </si>
  <si>
    <t>Cardiff/London</t>
  </si>
  <si>
    <t>Reception Secretary of State and Westminster Hall Debate</t>
  </si>
  <si>
    <t>Parking and London tube</t>
  </si>
  <si>
    <t>Evening meal and baggage</t>
  </si>
  <si>
    <t>Landysul</t>
  </si>
  <si>
    <t>Knife Angel</t>
  </si>
  <si>
    <t>Sally Challen talk + Community Engagement Day</t>
  </si>
  <si>
    <t>Cardiff and Newtown</t>
  </si>
  <si>
    <t>Meeting member of public</t>
  </si>
  <si>
    <t>Safer Communities Board</t>
  </si>
  <si>
    <t>Pembrey/Kidwelly</t>
  </si>
  <si>
    <t>Meeting with Councillor</t>
  </si>
  <si>
    <t>YMCA and Seaside kicks</t>
  </si>
  <si>
    <t>The Great Young People of Carmarthenshire event and YMCA visit</t>
  </si>
  <si>
    <t>Youth Conference</t>
  </si>
  <si>
    <t>01.01.2020</t>
  </si>
  <si>
    <t>Dyfed Powys Police</t>
  </si>
  <si>
    <t>Carmarthen/Swansea</t>
  </si>
  <si>
    <t>NPAS Meeting</t>
  </si>
  <si>
    <t xml:space="preserve">Evening meal  </t>
  </si>
  <si>
    <t>Premier League Kicks Scheme</t>
  </si>
  <si>
    <t>Peembrokeshire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</si>
</sst>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.0"/>
    <numFmt numFmtId="166" formatCode="_-[$£-809]* #,##0.00_-;\-[$£-809]* #,##0.0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b/>
      <sz val="7"/>
      <color indexed="9"/>
      <name val="Calibri"/>
      <family val="2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 wrapText="1"/>
    </xf>
    <xf numFmtId="44" fontId="2" fillId="4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8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8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8" fontId="5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1" xfId="1" applyNumberFormat="1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4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vertical="center"/>
    </xf>
    <xf numFmtId="44" fontId="0" fillId="6" borderId="1" xfId="0" applyNumberForma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44" fontId="0" fillId="8" borderId="1" xfId="0" applyNumberFormat="1" applyFill="1" applyBorder="1" applyAlignment="1">
      <alignment vertical="center"/>
    </xf>
    <xf numFmtId="165" fontId="0" fillId="8" borderId="1" xfId="0" applyNumberFormat="1" applyFill="1" applyBorder="1" applyAlignment="1">
      <alignment vertical="center"/>
    </xf>
    <xf numFmtId="166" fontId="0" fillId="0" borderId="0" xfId="0" applyNumberFormat="1"/>
    <xf numFmtId="0" fontId="0" fillId="0" borderId="0" xfId="0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/>
    <xf numFmtId="166" fontId="10" fillId="0" borderId="1" xfId="0" applyNumberFormat="1" applyFont="1" applyBorder="1"/>
    <xf numFmtId="44" fontId="10" fillId="0" borderId="1" xfId="1" applyFont="1" applyBorder="1"/>
    <xf numFmtId="0" fontId="10" fillId="0" borderId="1" xfId="0" applyFont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1" applyNumberFormat="1" applyFont="1" applyFill="1" applyBorder="1" applyAlignment="1">
      <alignment horizontal="center" vertical="center" wrapText="1"/>
    </xf>
    <xf numFmtId="44" fontId="10" fillId="6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8" fontId="10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opLeftCell="A2" zoomScale="130" zoomScaleNormal="130" zoomScalePageLayoutView="130" workbookViewId="0">
      <pane ySplit="2" topLeftCell="A88" activePane="bottomLeft" state="frozen"/>
      <selection activeCell="A3" sqref="A3"/>
      <selection pane="bottomLeft" activeCell="N83" sqref="N83"/>
    </sheetView>
  </sheetViews>
  <sheetFormatPr defaultColWidth="8.88671875" defaultRowHeight="9.6" x14ac:dyDescent="0.2"/>
  <cols>
    <col min="1" max="1" width="5" style="6" customWidth="1"/>
    <col min="2" max="2" width="8.88671875" style="6" customWidth="1"/>
    <col min="3" max="3" width="9.44140625" style="6" customWidth="1"/>
    <col min="4" max="4" width="11" style="6" customWidth="1"/>
    <col min="5" max="5" width="10.109375" style="6" customWidth="1"/>
    <col min="6" max="6" width="11.88671875" style="6" customWidth="1"/>
    <col min="7" max="7" width="9.6640625" style="6" customWidth="1"/>
    <col min="8" max="8" width="8.44140625" style="14" customWidth="1"/>
    <col min="9" max="9" width="9.44140625" style="6" customWidth="1"/>
    <col min="10" max="10" width="7.88671875" style="6" customWidth="1"/>
    <col min="11" max="11" width="7.6640625" style="6" customWidth="1"/>
    <col min="12" max="12" width="7" style="6" customWidth="1"/>
    <col min="13" max="13" width="6.44140625" style="6" customWidth="1"/>
    <col min="14" max="14" width="7.44140625" style="6" customWidth="1"/>
    <col min="15" max="15" width="7.44140625" style="6" bestFit="1" customWidth="1"/>
    <col min="16" max="16" width="10" style="6" customWidth="1"/>
    <col min="17" max="17" width="7" style="6" customWidth="1"/>
    <col min="18" max="18" width="9.109375" style="6" customWidth="1"/>
    <col min="19" max="19" width="8.44140625" style="6" customWidth="1"/>
    <col min="20" max="20" width="2.33203125" style="6" hidden="1" customWidth="1"/>
    <col min="21" max="21" width="19.88671875" style="6" customWidth="1"/>
    <col min="22" max="22" width="22.109375" style="6" customWidth="1"/>
    <col min="23" max="16384" width="8.88671875" style="6"/>
  </cols>
  <sheetData>
    <row r="1" spans="1:22" ht="63.6" hidden="1" x14ac:dyDescent="0.2">
      <c r="A1" s="1" t="s">
        <v>0</v>
      </c>
      <c r="B1" s="1"/>
      <c r="C1" s="1"/>
      <c r="D1" s="78" t="s">
        <v>1</v>
      </c>
      <c r="E1" s="78"/>
      <c r="F1" s="2"/>
      <c r="G1" s="3" t="s">
        <v>2</v>
      </c>
      <c r="H1" s="4" t="s">
        <v>3</v>
      </c>
      <c r="I1" s="5"/>
      <c r="J1" s="5"/>
      <c r="K1" s="79" t="s">
        <v>4</v>
      </c>
      <c r="L1" s="79"/>
      <c r="M1" s="79"/>
      <c r="N1" s="79"/>
      <c r="O1" s="79"/>
      <c r="P1" s="80" t="s">
        <v>5</v>
      </c>
      <c r="Q1" s="80"/>
      <c r="R1" s="80"/>
      <c r="S1" s="80"/>
      <c r="T1" s="80"/>
      <c r="V1" s="6" t="s">
        <v>6</v>
      </c>
    </row>
    <row r="2" spans="1:22" ht="108.75" customHeight="1" x14ac:dyDescent="0.2">
      <c r="A2" s="1" t="s">
        <v>7</v>
      </c>
      <c r="B2" s="1"/>
      <c r="C2" s="7"/>
      <c r="D2" s="78" t="s">
        <v>8</v>
      </c>
      <c r="E2" s="78"/>
      <c r="F2" s="2"/>
      <c r="G2" s="3" t="s">
        <v>9</v>
      </c>
      <c r="H2" s="4"/>
      <c r="I2" s="5"/>
      <c r="J2" s="5"/>
      <c r="K2" s="79"/>
      <c r="L2" s="79"/>
      <c r="M2" s="79"/>
      <c r="N2" s="79"/>
      <c r="O2" s="79"/>
      <c r="P2" s="80"/>
      <c r="Q2" s="80"/>
      <c r="R2" s="80"/>
      <c r="S2" s="80"/>
      <c r="T2" s="80"/>
    </row>
    <row r="3" spans="1:22" s="12" customFormat="1" ht="36.6" x14ac:dyDescent="0.2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  <c r="I3" s="10" t="s">
        <v>18</v>
      </c>
      <c r="J3" s="10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11" t="s">
        <v>24</v>
      </c>
      <c r="P3" s="10" t="s">
        <v>25</v>
      </c>
      <c r="Q3" s="8" t="s">
        <v>26</v>
      </c>
      <c r="R3" s="8" t="s">
        <v>27</v>
      </c>
      <c r="S3" s="8" t="s">
        <v>28</v>
      </c>
      <c r="T3" s="8"/>
      <c r="U3" s="8" t="s">
        <v>29</v>
      </c>
      <c r="V3" s="8" t="s">
        <v>31</v>
      </c>
    </row>
    <row r="4" spans="1:22" x14ac:dyDescent="0.2">
      <c r="A4" s="6">
        <v>1</v>
      </c>
      <c r="B4" s="13"/>
      <c r="C4" s="13"/>
      <c r="I4" s="15"/>
      <c r="P4" s="16"/>
      <c r="R4" s="15"/>
      <c r="S4" s="15"/>
    </row>
    <row r="5" spans="1:22" x14ac:dyDescent="0.2">
      <c r="A5" s="6">
        <v>2</v>
      </c>
      <c r="B5" s="13">
        <v>42927</v>
      </c>
      <c r="C5" s="13">
        <v>42928</v>
      </c>
      <c r="D5" s="6" t="s">
        <v>32</v>
      </c>
      <c r="E5" s="6" t="s">
        <v>33</v>
      </c>
      <c r="G5" s="6">
        <v>37</v>
      </c>
      <c r="H5" s="14">
        <v>0.15</v>
      </c>
      <c r="I5" s="15">
        <v>5.55</v>
      </c>
      <c r="R5" s="15">
        <v>5.55</v>
      </c>
      <c r="S5" s="15">
        <v>5.55</v>
      </c>
    </row>
    <row r="6" spans="1:22" ht="28.8" x14ac:dyDescent="0.2">
      <c r="A6" s="6">
        <v>3</v>
      </c>
      <c r="B6" s="13">
        <v>42929</v>
      </c>
      <c r="C6" s="13">
        <v>42929</v>
      </c>
      <c r="D6" s="6" t="s">
        <v>32</v>
      </c>
      <c r="E6" s="6" t="s">
        <v>34</v>
      </c>
      <c r="F6" s="6" t="s">
        <v>36</v>
      </c>
      <c r="G6" s="6">
        <v>139</v>
      </c>
      <c r="H6" s="14">
        <v>0.15</v>
      </c>
      <c r="I6" s="15">
        <v>20.85</v>
      </c>
      <c r="J6" s="15"/>
      <c r="P6" s="15">
        <v>6.1</v>
      </c>
      <c r="Q6" s="6" t="s">
        <v>37</v>
      </c>
      <c r="R6" s="15">
        <v>26.95</v>
      </c>
      <c r="S6" s="15">
        <v>26.95</v>
      </c>
    </row>
    <row r="7" spans="1:22" ht="28.8" x14ac:dyDescent="0.2">
      <c r="A7" s="6">
        <v>4</v>
      </c>
      <c r="B7" s="13">
        <v>42934</v>
      </c>
      <c r="C7" s="13">
        <v>42934</v>
      </c>
      <c r="D7" s="6" t="s">
        <v>32</v>
      </c>
      <c r="E7" s="6" t="s">
        <v>35</v>
      </c>
      <c r="F7" s="6" t="s">
        <v>38</v>
      </c>
      <c r="G7" s="6">
        <v>62</v>
      </c>
      <c r="H7" s="14">
        <v>0.15</v>
      </c>
      <c r="I7" s="15">
        <v>27.9</v>
      </c>
      <c r="J7" s="15"/>
      <c r="P7" s="15"/>
      <c r="R7" s="15">
        <v>27.9</v>
      </c>
      <c r="S7" s="15">
        <v>27.9</v>
      </c>
    </row>
    <row r="8" spans="1:22" x14ac:dyDescent="0.2">
      <c r="A8" s="6">
        <v>5</v>
      </c>
      <c r="B8" s="13">
        <v>42935</v>
      </c>
      <c r="C8" s="13">
        <v>42935</v>
      </c>
      <c r="D8" s="6" t="s">
        <v>32</v>
      </c>
      <c r="E8" s="6" t="s">
        <v>35</v>
      </c>
      <c r="G8" s="6">
        <v>67</v>
      </c>
      <c r="H8" s="14">
        <v>0.15</v>
      </c>
      <c r="I8" s="15">
        <v>10.050000000000001</v>
      </c>
      <c r="R8" s="15">
        <v>10.050000000000001</v>
      </c>
      <c r="S8" s="15">
        <v>10.050000000000001</v>
      </c>
      <c r="T8" s="17"/>
      <c r="U8" s="17"/>
    </row>
    <row r="9" spans="1:22" x14ac:dyDescent="0.2">
      <c r="A9" s="6">
        <v>6</v>
      </c>
      <c r="B9" s="13">
        <v>42942</v>
      </c>
      <c r="C9" s="13">
        <v>42942</v>
      </c>
      <c r="D9" s="6" t="s">
        <v>39</v>
      </c>
      <c r="E9" s="6" t="s">
        <v>40</v>
      </c>
      <c r="F9" s="6" t="s">
        <v>41</v>
      </c>
      <c r="G9" s="6">
        <v>114</v>
      </c>
      <c r="H9" s="14">
        <v>0.45</v>
      </c>
      <c r="I9" s="15">
        <v>36</v>
      </c>
      <c r="R9" s="15">
        <v>36</v>
      </c>
      <c r="S9" s="15"/>
    </row>
    <row r="10" spans="1:22" ht="28.8" x14ac:dyDescent="0.2">
      <c r="A10" s="6">
        <v>7</v>
      </c>
      <c r="B10" s="13">
        <v>42943</v>
      </c>
      <c r="C10" s="13">
        <v>42943</v>
      </c>
      <c r="D10" s="6" t="s">
        <v>39</v>
      </c>
      <c r="E10" s="6" t="s">
        <v>42</v>
      </c>
      <c r="F10" s="6" t="s">
        <v>43</v>
      </c>
      <c r="G10" s="6">
        <v>68</v>
      </c>
      <c r="H10" s="14">
        <v>0.45</v>
      </c>
      <c r="I10" s="15">
        <v>15.3</v>
      </c>
      <c r="P10" s="15">
        <v>4.0999999999999996</v>
      </c>
      <c r="Q10" s="6" t="s">
        <v>44</v>
      </c>
      <c r="R10" s="15">
        <v>19.399999999999999</v>
      </c>
      <c r="S10" s="15">
        <v>19.399999999999999</v>
      </c>
    </row>
    <row r="11" spans="1:22" ht="19.2" x14ac:dyDescent="0.2">
      <c r="A11" s="6">
        <v>8</v>
      </c>
      <c r="B11" s="13">
        <v>42964</v>
      </c>
      <c r="C11" s="13">
        <v>42964</v>
      </c>
      <c r="D11" s="6" t="s">
        <v>32</v>
      </c>
      <c r="E11" s="6" t="s">
        <v>35</v>
      </c>
      <c r="F11" s="6" t="s">
        <v>45</v>
      </c>
      <c r="G11" s="6">
        <v>62</v>
      </c>
      <c r="H11" s="14">
        <v>0.45</v>
      </c>
      <c r="I11" s="15">
        <v>27.9</v>
      </c>
      <c r="R11" s="15">
        <v>27.9</v>
      </c>
      <c r="S11" s="15">
        <v>27.9</v>
      </c>
    </row>
    <row r="12" spans="1:22" ht="57.6" x14ac:dyDescent="0.2">
      <c r="A12" s="6">
        <v>9</v>
      </c>
      <c r="B12" s="18" t="s">
        <v>46</v>
      </c>
      <c r="C12" s="13">
        <v>42995</v>
      </c>
      <c r="D12" s="6" t="s">
        <v>32</v>
      </c>
      <c r="E12" s="6" t="s">
        <v>47</v>
      </c>
      <c r="F12" s="6" t="s">
        <v>48</v>
      </c>
      <c r="J12" s="15" t="s">
        <v>49</v>
      </c>
      <c r="K12" s="6" t="s">
        <v>50</v>
      </c>
      <c r="O12" s="15"/>
      <c r="P12" s="15">
        <v>12.2</v>
      </c>
      <c r="Q12" s="6" t="s">
        <v>51</v>
      </c>
      <c r="R12" s="15">
        <v>34.9</v>
      </c>
      <c r="S12" s="15">
        <v>34.9</v>
      </c>
    </row>
    <row r="13" spans="1:22" ht="28.8" x14ac:dyDescent="0.2">
      <c r="A13" s="6">
        <v>10</v>
      </c>
      <c r="B13" s="13">
        <v>42996</v>
      </c>
      <c r="C13" s="13">
        <v>42996</v>
      </c>
      <c r="D13" s="6" t="s">
        <v>47</v>
      </c>
      <c r="E13" s="6" t="s">
        <v>47</v>
      </c>
      <c r="F13" s="6" t="s">
        <v>48</v>
      </c>
      <c r="I13" s="15"/>
      <c r="J13" s="15" t="s">
        <v>52</v>
      </c>
      <c r="K13" s="6" t="s">
        <v>50</v>
      </c>
      <c r="P13" s="15">
        <v>8.75</v>
      </c>
      <c r="Q13" s="15" t="s">
        <v>51</v>
      </c>
      <c r="R13" s="15">
        <v>21.05</v>
      </c>
      <c r="S13" s="15">
        <v>21.05</v>
      </c>
    </row>
    <row r="14" spans="1:22" ht="19.2" x14ac:dyDescent="0.2">
      <c r="A14" s="6">
        <v>11</v>
      </c>
      <c r="B14" s="13">
        <v>43003</v>
      </c>
      <c r="C14" s="13">
        <v>43003</v>
      </c>
      <c r="D14" s="6" t="s">
        <v>39</v>
      </c>
      <c r="E14" s="6" t="s">
        <v>42</v>
      </c>
      <c r="F14" s="6" t="s">
        <v>53</v>
      </c>
      <c r="G14" s="6">
        <v>66</v>
      </c>
      <c r="H14" s="14">
        <v>0.45</v>
      </c>
      <c r="I14" s="15">
        <v>14.4</v>
      </c>
      <c r="R14" s="15">
        <v>14.4</v>
      </c>
      <c r="S14" s="15">
        <v>14.4</v>
      </c>
    </row>
    <row r="15" spans="1:22" ht="19.2" x14ac:dyDescent="0.2">
      <c r="A15" s="6">
        <v>12</v>
      </c>
      <c r="B15" s="13">
        <v>43017</v>
      </c>
      <c r="C15" s="13">
        <v>43017</v>
      </c>
      <c r="D15" s="6" t="s">
        <v>39</v>
      </c>
      <c r="E15" s="6" t="s">
        <v>54</v>
      </c>
      <c r="F15" s="6" t="s">
        <v>55</v>
      </c>
      <c r="G15" s="6">
        <v>56</v>
      </c>
      <c r="H15" s="14">
        <v>0.15</v>
      </c>
      <c r="I15" s="15">
        <v>17.55</v>
      </c>
      <c r="P15" s="15"/>
      <c r="R15" s="15">
        <v>17.55</v>
      </c>
      <c r="S15" s="15">
        <v>17.55</v>
      </c>
    </row>
    <row r="16" spans="1:22" ht="19.2" x14ac:dyDescent="0.2">
      <c r="A16" s="6">
        <v>13</v>
      </c>
      <c r="B16" s="13">
        <v>43017</v>
      </c>
      <c r="C16" s="13">
        <v>43017</v>
      </c>
      <c r="D16" s="6" t="s">
        <v>54</v>
      </c>
      <c r="E16" s="6" t="s">
        <v>34</v>
      </c>
      <c r="F16" s="6" t="s">
        <v>56</v>
      </c>
      <c r="G16" s="6">
        <v>76</v>
      </c>
      <c r="H16" s="14">
        <v>0.15</v>
      </c>
      <c r="I16" s="15">
        <v>34.200000000000003</v>
      </c>
      <c r="M16" s="6" t="s">
        <v>57</v>
      </c>
      <c r="N16" s="6" t="s">
        <v>50</v>
      </c>
      <c r="O16" s="24">
        <v>80</v>
      </c>
      <c r="P16" s="15">
        <v>20.2</v>
      </c>
      <c r="Q16" s="6" t="s">
        <v>51</v>
      </c>
      <c r="R16" s="15">
        <v>134.4</v>
      </c>
      <c r="S16" s="15">
        <v>134.4</v>
      </c>
    </row>
    <row r="17" spans="1:19" ht="28.8" x14ac:dyDescent="0.2">
      <c r="A17" s="6">
        <v>14</v>
      </c>
      <c r="B17" s="13">
        <v>43018</v>
      </c>
      <c r="C17" s="13">
        <v>43018</v>
      </c>
      <c r="D17" s="6" t="s">
        <v>34</v>
      </c>
      <c r="E17" s="6" t="s">
        <v>47</v>
      </c>
      <c r="F17" s="6" t="s">
        <v>58</v>
      </c>
      <c r="I17" s="15"/>
      <c r="J17" s="15">
        <v>9.8000000000000007</v>
      </c>
      <c r="K17" s="6" t="s">
        <v>50</v>
      </c>
      <c r="P17" s="6" t="s">
        <v>59</v>
      </c>
      <c r="Q17" s="6" t="s">
        <v>60</v>
      </c>
      <c r="R17" s="15">
        <v>23.3</v>
      </c>
      <c r="S17" s="15">
        <v>23.3</v>
      </c>
    </row>
    <row r="18" spans="1:19" ht="38.4" x14ac:dyDescent="0.2">
      <c r="A18" s="6">
        <v>15</v>
      </c>
      <c r="B18" s="13">
        <v>43018</v>
      </c>
      <c r="C18" s="13">
        <v>43018</v>
      </c>
      <c r="D18" s="6" t="s">
        <v>34</v>
      </c>
      <c r="E18" s="6" t="s">
        <v>61</v>
      </c>
      <c r="F18" s="6" t="s">
        <v>62</v>
      </c>
      <c r="G18" s="6">
        <v>66</v>
      </c>
      <c r="H18" s="14">
        <v>0.15</v>
      </c>
      <c r="I18" s="15">
        <v>29.7</v>
      </c>
      <c r="R18" s="15">
        <v>29.7</v>
      </c>
      <c r="S18" s="15">
        <v>29.7</v>
      </c>
    </row>
    <row r="19" spans="1:19" ht="28.8" x14ac:dyDescent="0.2">
      <c r="A19" s="6">
        <v>16</v>
      </c>
      <c r="B19" s="13">
        <v>43020</v>
      </c>
      <c r="C19" s="13">
        <v>43020</v>
      </c>
      <c r="D19" s="6" t="s">
        <v>61</v>
      </c>
      <c r="E19" s="6" t="s">
        <v>47</v>
      </c>
      <c r="F19" s="6" t="s">
        <v>67</v>
      </c>
      <c r="H19" s="14">
        <v>0.15</v>
      </c>
      <c r="I19" s="15"/>
      <c r="P19" s="6" t="s">
        <v>69</v>
      </c>
      <c r="Q19" s="6" t="s">
        <v>70</v>
      </c>
      <c r="R19" s="15"/>
      <c r="S19" s="15">
        <v>11.7</v>
      </c>
    </row>
    <row r="20" spans="1:19" ht="19.2" x14ac:dyDescent="0.2">
      <c r="A20" s="6">
        <v>17</v>
      </c>
      <c r="B20" s="13">
        <v>43024</v>
      </c>
      <c r="C20" s="13">
        <v>43024</v>
      </c>
      <c r="D20" s="6" t="s">
        <v>61</v>
      </c>
      <c r="E20" s="6" t="s">
        <v>34</v>
      </c>
      <c r="F20" s="6" t="s">
        <v>68</v>
      </c>
      <c r="I20" s="15"/>
      <c r="P20" s="6" t="s">
        <v>71</v>
      </c>
      <c r="Q20" s="6" t="s">
        <v>37</v>
      </c>
      <c r="R20" s="15"/>
      <c r="S20" s="15">
        <v>9.9</v>
      </c>
    </row>
    <row r="21" spans="1:19" ht="19.2" x14ac:dyDescent="0.2">
      <c r="A21" s="6">
        <v>18</v>
      </c>
      <c r="B21" s="13">
        <v>43026</v>
      </c>
      <c r="C21" s="13">
        <v>43028</v>
      </c>
      <c r="D21" s="6" t="s">
        <v>61</v>
      </c>
      <c r="E21" s="6" t="s">
        <v>47</v>
      </c>
      <c r="F21" s="6" t="s">
        <v>72</v>
      </c>
      <c r="I21" s="15"/>
      <c r="P21" s="6" t="s">
        <v>73</v>
      </c>
      <c r="Q21" s="6" t="s">
        <v>37</v>
      </c>
      <c r="R21" s="15"/>
      <c r="S21" s="15">
        <v>9.5</v>
      </c>
    </row>
    <row r="22" spans="1:19" ht="19.2" x14ac:dyDescent="0.2">
      <c r="A22" s="6">
        <v>19</v>
      </c>
      <c r="B22" s="13">
        <v>43066</v>
      </c>
      <c r="C22" s="13">
        <v>43066</v>
      </c>
      <c r="D22" s="6" t="s">
        <v>39</v>
      </c>
      <c r="E22" s="6" t="s">
        <v>40</v>
      </c>
      <c r="F22" s="6" t="s">
        <v>74</v>
      </c>
      <c r="G22" s="6">
        <v>50</v>
      </c>
      <c r="H22" s="14">
        <v>0.15</v>
      </c>
      <c r="I22" s="15">
        <v>33</v>
      </c>
      <c r="R22" s="15"/>
      <c r="S22" s="15">
        <v>33</v>
      </c>
    </row>
    <row r="23" spans="1:19" ht="19.2" x14ac:dyDescent="0.2">
      <c r="A23" s="6">
        <v>20</v>
      </c>
      <c r="B23" s="13">
        <v>43066</v>
      </c>
      <c r="C23" s="13">
        <v>43066</v>
      </c>
      <c r="D23" s="6" t="s">
        <v>40</v>
      </c>
      <c r="E23" s="6" t="s">
        <v>75</v>
      </c>
      <c r="F23" s="6" t="s">
        <v>76</v>
      </c>
      <c r="G23" s="6">
        <v>32</v>
      </c>
      <c r="H23" s="14">
        <v>0.15</v>
      </c>
      <c r="I23" s="15">
        <v>30</v>
      </c>
      <c r="R23" s="15"/>
      <c r="S23" s="15">
        <v>30</v>
      </c>
    </row>
    <row r="24" spans="1:19" ht="28.8" x14ac:dyDescent="0.2">
      <c r="A24" s="6">
        <v>21</v>
      </c>
      <c r="B24" s="13">
        <v>43066</v>
      </c>
      <c r="C24" s="13">
        <v>43066</v>
      </c>
      <c r="D24" s="6" t="s">
        <v>75</v>
      </c>
      <c r="E24" s="6" t="s">
        <v>39</v>
      </c>
      <c r="F24" s="6" t="s">
        <v>76</v>
      </c>
      <c r="G24" s="6">
        <v>74</v>
      </c>
      <c r="H24" s="14">
        <v>0.15</v>
      </c>
      <c r="I24" s="15">
        <v>57</v>
      </c>
      <c r="P24" s="6" t="s">
        <v>77</v>
      </c>
      <c r="Q24" s="6" t="s">
        <v>164</v>
      </c>
      <c r="R24" s="15"/>
      <c r="S24" s="15">
        <v>64.69</v>
      </c>
    </row>
    <row r="25" spans="1:19" ht="28.8" x14ac:dyDescent="0.2">
      <c r="A25" s="6">
        <v>22</v>
      </c>
      <c r="B25" s="13">
        <v>43109</v>
      </c>
      <c r="C25" s="13">
        <v>43109</v>
      </c>
      <c r="D25" s="6" t="s">
        <v>32</v>
      </c>
      <c r="E25" s="6" t="s">
        <v>82</v>
      </c>
      <c r="F25" s="6" t="s">
        <v>83</v>
      </c>
      <c r="G25" s="6">
        <v>88</v>
      </c>
      <c r="H25" s="14">
        <v>0.15</v>
      </c>
      <c r="I25" s="15">
        <v>13.2</v>
      </c>
      <c r="R25" s="15"/>
      <c r="S25" s="15">
        <v>13.2</v>
      </c>
    </row>
    <row r="26" spans="1:19" ht="28.8" x14ac:dyDescent="0.2">
      <c r="A26" s="6">
        <v>23</v>
      </c>
      <c r="B26" s="13">
        <v>43122</v>
      </c>
      <c r="C26" s="13">
        <v>43124</v>
      </c>
      <c r="D26" s="6" t="s">
        <v>32</v>
      </c>
      <c r="E26" s="6" t="s">
        <v>86</v>
      </c>
      <c r="F26" s="6" t="s">
        <v>36</v>
      </c>
      <c r="G26" s="6">
        <v>437</v>
      </c>
      <c r="H26" s="14">
        <v>0.15</v>
      </c>
      <c r="I26" s="15">
        <v>65.55</v>
      </c>
      <c r="P26" s="6" t="s">
        <v>128</v>
      </c>
      <c r="Q26" s="6" t="s">
        <v>37</v>
      </c>
      <c r="R26" s="15"/>
      <c r="S26" s="15">
        <v>74.55</v>
      </c>
    </row>
    <row r="27" spans="1:19" ht="19.2" x14ac:dyDescent="0.2">
      <c r="A27" s="6">
        <v>24</v>
      </c>
      <c r="B27" s="13">
        <v>43129</v>
      </c>
      <c r="C27" s="13">
        <v>43129</v>
      </c>
      <c r="D27" s="6" t="s">
        <v>32</v>
      </c>
      <c r="E27" s="6" t="s">
        <v>84</v>
      </c>
      <c r="F27" s="6" t="s">
        <v>85</v>
      </c>
      <c r="G27" s="6">
        <v>397</v>
      </c>
      <c r="H27" s="14">
        <v>0.15</v>
      </c>
      <c r="I27" s="15">
        <v>59.55</v>
      </c>
      <c r="R27" s="15"/>
      <c r="S27" s="15">
        <v>59.55</v>
      </c>
    </row>
    <row r="28" spans="1:19" x14ac:dyDescent="0.2">
      <c r="A28" s="6">
        <v>25</v>
      </c>
      <c r="B28" s="13">
        <v>43130</v>
      </c>
      <c r="C28" s="13">
        <v>43130</v>
      </c>
      <c r="D28" s="6" t="s">
        <v>32</v>
      </c>
      <c r="E28" s="6" t="s">
        <v>87</v>
      </c>
      <c r="F28" s="6" t="s">
        <v>88</v>
      </c>
      <c r="G28" s="6">
        <v>78</v>
      </c>
      <c r="H28" s="14">
        <v>0.15</v>
      </c>
      <c r="I28" s="15">
        <v>11.7</v>
      </c>
      <c r="R28" s="15"/>
      <c r="S28" s="15">
        <v>11.7</v>
      </c>
    </row>
    <row r="29" spans="1:19" ht="28.8" x14ac:dyDescent="0.2">
      <c r="A29" s="6">
        <v>26</v>
      </c>
      <c r="B29" s="13">
        <v>43133</v>
      </c>
      <c r="C29" s="13">
        <v>43133</v>
      </c>
      <c r="D29" s="6" t="s">
        <v>32</v>
      </c>
      <c r="E29" s="6" t="s">
        <v>40</v>
      </c>
      <c r="F29" s="6" t="s">
        <v>89</v>
      </c>
      <c r="G29" s="6">
        <v>126</v>
      </c>
      <c r="H29" s="14">
        <v>0.15</v>
      </c>
      <c r="I29" s="15">
        <v>18.899999999999999</v>
      </c>
      <c r="R29" s="15"/>
      <c r="S29" s="15">
        <v>18.899999999999999</v>
      </c>
    </row>
    <row r="30" spans="1:19" x14ac:dyDescent="0.2">
      <c r="A30" s="6">
        <v>27</v>
      </c>
      <c r="B30" s="13">
        <v>43136</v>
      </c>
      <c r="C30" s="13">
        <v>43136</v>
      </c>
      <c r="D30" s="6" t="s">
        <v>32</v>
      </c>
      <c r="E30" s="6" t="s">
        <v>90</v>
      </c>
      <c r="F30" s="6" t="s">
        <v>91</v>
      </c>
      <c r="G30" s="6">
        <v>106</v>
      </c>
      <c r="H30" s="14">
        <v>0.15</v>
      </c>
      <c r="I30" s="15">
        <v>15.9</v>
      </c>
      <c r="R30" s="15"/>
      <c r="S30" s="15">
        <v>15.9</v>
      </c>
    </row>
    <row r="31" spans="1:19" ht="28.8" x14ac:dyDescent="0.2">
      <c r="A31" s="6">
        <v>28</v>
      </c>
      <c r="B31" s="13">
        <v>43144</v>
      </c>
      <c r="C31" s="13">
        <v>43144</v>
      </c>
      <c r="D31" s="6" t="s">
        <v>32</v>
      </c>
      <c r="E31" s="6" t="s">
        <v>33</v>
      </c>
      <c r="F31" s="6" t="s">
        <v>92</v>
      </c>
      <c r="G31" s="6">
        <v>58</v>
      </c>
      <c r="H31" s="14">
        <v>0.15</v>
      </c>
      <c r="I31" s="15">
        <v>8.6999999999999993</v>
      </c>
      <c r="R31" s="15"/>
      <c r="S31" s="15">
        <v>8.6999999999999993</v>
      </c>
    </row>
    <row r="32" spans="1:19" ht="19.2" x14ac:dyDescent="0.2">
      <c r="A32" s="6">
        <v>29</v>
      </c>
      <c r="B32" s="13">
        <v>43147</v>
      </c>
      <c r="C32" s="13">
        <v>43147</v>
      </c>
      <c r="D32" s="6" t="s">
        <v>32</v>
      </c>
      <c r="E32" s="6" t="s">
        <v>93</v>
      </c>
      <c r="F32" s="6" t="s">
        <v>94</v>
      </c>
      <c r="G32" s="6">
        <v>167</v>
      </c>
      <c r="H32" s="14">
        <v>0.15</v>
      </c>
      <c r="I32" s="15">
        <v>25.05</v>
      </c>
      <c r="R32" s="15"/>
      <c r="S32" s="15">
        <v>25.05</v>
      </c>
    </row>
    <row r="33" spans="1:19" ht="19.2" x14ac:dyDescent="0.2">
      <c r="A33" s="6">
        <v>30</v>
      </c>
      <c r="B33" s="13">
        <v>43154</v>
      </c>
      <c r="C33" s="13">
        <v>43154</v>
      </c>
      <c r="D33" s="6" t="s">
        <v>32</v>
      </c>
      <c r="E33" s="6" t="s">
        <v>96</v>
      </c>
      <c r="F33" s="6" t="s">
        <v>95</v>
      </c>
      <c r="G33" s="6">
        <v>223</v>
      </c>
      <c r="H33" s="14">
        <v>0.15</v>
      </c>
      <c r="I33" s="15">
        <v>33.450000000000003</v>
      </c>
      <c r="R33" s="15"/>
      <c r="S33" s="15">
        <v>33.450000000000003</v>
      </c>
    </row>
    <row r="34" spans="1:19" ht="38.4" x14ac:dyDescent="0.2">
      <c r="A34" s="6">
        <v>31</v>
      </c>
      <c r="B34" s="13">
        <v>43153</v>
      </c>
      <c r="C34" s="13">
        <v>43153</v>
      </c>
      <c r="D34" s="6" t="s">
        <v>32</v>
      </c>
      <c r="E34" s="6" t="s">
        <v>47</v>
      </c>
      <c r="F34" s="6" t="s">
        <v>63</v>
      </c>
      <c r="H34" s="14">
        <v>0.15</v>
      </c>
      <c r="J34" s="15" t="s">
        <v>64</v>
      </c>
      <c r="O34" s="15"/>
      <c r="P34" s="15" t="s">
        <v>165</v>
      </c>
      <c r="Q34" s="6" t="s">
        <v>60</v>
      </c>
      <c r="R34" s="15"/>
      <c r="S34" s="15">
        <v>26.5</v>
      </c>
    </row>
    <row r="35" spans="1:19" x14ac:dyDescent="0.2">
      <c r="A35" s="6">
        <v>32</v>
      </c>
      <c r="B35" s="13">
        <v>43157</v>
      </c>
      <c r="C35" s="13">
        <v>43157</v>
      </c>
      <c r="D35" s="6" t="s">
        <v>32</v>
      </c>
      <c r="E35" s="6" t="s">
        <v>97</v>
      </c>
      <c r="F35" s="6" t="s">
        <v>98</v>
      </c>
      <c r="G35" s="6">
        <v>90</v>
      </c>
      <c r="H35" s="14">
        <v>0.15</v>
      </c>
      <c r="I35" s="15">
        <v>13.5</v>
      </c>
      <c r="J35" s="15"/>
      <c r="O35" s="15"/>
      <c r="P35" s="15"/>
      <c r="R35" s="15"/>
      <c r="S35" s="15">
        <v>13.5</v>
      </c>
    </row>
    <row r="36" spans="1:19" ht="19.2" x14ac:dyDescent="0.2">
      <c r="A36" s="6">
        <v>33</v>
      </c>
      <c r="B36" s="13">
        <v>43159</v>
      </c>
      <c r="C36" s="13">
        <v>43153</v>
      </c>
      <c r="D36" s="6" t="s">
        <v>32</v>
      </c>
      <c r="E36" s="6" t="s">
        <v>34</v>
      </c>
      <c r="F36" s="6" t="s">
        <v>65</v>
      </c>
      <c r="I36" s="15"/>
      <c r="P36" s="6" t="s">
        <v>66</v>
      </c>
      <c r="Q36" s="6" t="s">
        <v>37</v>
      </c>
      <c r="R36" s="15"/>
      <c r="S36" s="15">
        <v>3.1</v>
      </c>
    </row>
    <row r="37" spans="1:19" ht="57.6" x14ac:dyDescent="0.2">
      <c r="A37" s="6">
        <v>34</v>
      </c>
      <c r="B37" s="13">
        <v>43159</v>
      </c>
      <c r="C37" s="13">
        <v>43159</v>
      </c>
      <c r="D37" s="6" t="s">
        <v>32</v>
      </c>
      <c r="E37" s="6" t="s">
        <v>99</v>
      </c>
      <c r="F37" s="6" t="s">
        <v>100</v>
      </c>
      <c r="G37" s="6">
        <v>307</v>
      </c>
      <c r="H37" s="14">
        <v>0.15</v>
      </c>
      <c r="I37" s="15">
        <v>46.05</v>
      </c>
      <c r="P37" s="25" t="s">
        <v>167</v>
      </c>
      <c r="Q37" s="6" t="s">
        <v>166</v>
      </c>
      <c r="R37" s="15"/>
      <c r="S37" s="15">
        <v>58.84</v>
      </c>
    </row>
    <row r="38" spans="1:19" ht="19.2" x14ac:dyDescent="0.2">
      <c r="A38" s="6">
        <v>35</v>
      </c>
      <c r="B38" s="13">
        <v>43166</v>
      </c>
      <c r="C38" s="13">
        <v>43166</v>
      </c>
      <c r="D38" s="6" t="s">
        <v>32</v>
      </c>
      <c r="E38" s="6" t="s">
        <v>101</v>
      </c>
      <c r="F38" s="6" t="s">
        <v>102</v>
      </c>
      <c r="G38" s="6">
        <v>131</v>
      </c>
      <c r="H38" s="14">
        <v>0.15</v>
      </c>
      <c r="I38" s="15">
        <v>19.649999999999999</v>
      </c>
      <c r="R38" s="15"/>
      <c r="S38" s="15">
        <v>19.649999999999999</v>
      </c>
    </row>
    <row r="39" spans="1:19" ht="19.2" x14ac:dyDescent="0.2">
      <c r="A39" s="6">
        <v>36</v>
      </c>
      <c r="B39" s="13">
        <v>43180</v>
      </c>
      <c r="C39" s="13">
        <v>43180</v>
      </c>
      <c r="D39" s="6" t="s">
        <v>32</v>
      </c>
      <c r="E39" s="6" t="s">
        <v>61</v>
      </c>
      <c r="F39" s="6" t="s">
        <v>103</v>
      </c>
      <c r="G39" s="6">
        <v>5</v>
      </c>
      <c r="H39" s="14">
        <v>0.15</v>
      </c>
      <c r="I39" s="15">
        <v>0.75</v>
      </c>
      <c r="R39" s="15"/>
      <c r="S39" s="15">
        <v>0.75</v>
      </c>
    </row>
    <row r="40" spans="1:19" ht="19.2" x14ac:dyDescent="0.2">
      <c r="A40" s="6">
        <v>37</v>
      </c>
      <c r="B40" s="13">
        <v>43203</v>
      </c>
      <c r="C40" s="13">
        <v>43203</v>
      </c>
      <c r="D40" s="6" t="s">
        <v>32</v>
      </c>
      <c r="E40" s="6" t="s">
        <v>104</v>
      </c>
      <c r="F40" s="6" t="s">
        <v>95</v>
      </c>
      <c r="G40" s="6">
        <v>194</v>
      </c>
      <c r="H40" s="14">
        <v>0.15</v>
      </c>
      <c r="I40" s="15">
        <v>29.1</v>
      </c>
      <c r="R40" s="15"/>
      <c r="S40" s="15">
        <v>29.1</v>
      </c>
    </row>
    <row r="41" spans="1:19" ht="28.8" x14ac:dyDescent="0.2">
      <c r="A41" s="6">
        <v>38</v>
      </c>
      <c r="B41" s="13">
        <v>43206</v>
      </c>
      <c r="C41" s="13">
        <v>43206</v>
      </c>
      <c r="D41" s="6" t="s">
        <v>32</v>
      </c>
      <c r="E41" s="6" t="s">
        <v>34</v>
      </c>
      <c r="F41" s="6" t="s">
        <v>105</v>
      </c>
      <c r="G41" s="6">
        <v>138</v>
      </c>
      <c r="H41" s="14">
        <v>0.15</v>
      </c>
      <c r="I41" s="15">
        <v>20.7</v>
      </c>
      <c r="P41" s="15">
        <v>3.7</v>
      </c>
      <c r="Q41" s="6" t="s">
        <v>44</v>
      </c>
      <c r="R41" s="15"/>
      <c r="S41" s="15">
        <v>24.4</v>
      </c>
    </row>
    <row r="42" spans="1:19" ht="67.2" x14ac:dyDescent="0.2">
      <c r="A42" s="6">
        <v>39</v>
      </c>
      <c r="B42" s="13">
        <v>43209</v>
      </c>
      <c r="C42" s="13">
        <v>43209</v>
      </c>
      <c r="D42" s="6" t="s">
        <v>32</v>
      </c>
      <c r="E42" s="6" t="s">
        <v>34</v>
      </c>
      <c r="F42" s="6" t="s">
        <v>106</v>
      </c>
      <c r="G42" s="6">
        <v>133</v>
      </c>
      <c r="H42" s="14">
        <v>0.15</v>
      </c>
      <c r="I42" s="15">
        <v>19.95</v>
      </c>
      <c r="R42" s="15"/>
      <c r="S42" s="15">
        <v>19.95</v>
      </c>
    </row>
    <row r="43" spans="1:19" ht="19.2" x14ac:dyDescent="0.2">
      <c r="A43" s="6">
        <v>40</v>
      </c>
      <c r="B43" s="13">
        <v>43215</v>
      </c>
      <c r="C43" s="13">
        <v>43215</v>
      </c>
      <c r="D43" s="6" t="s">
        <v>32</v>
      </c>
      <c r="E43" s="6" t="s">
        <v>33</v>
      </c>
      <c r="F43" s="6" t="s">
        <v>107</v>
      </c>
      <c r="G43" s="6">
        <v>69</v>
      </c>
      <c r="H43" s="14">
        <v>0.15</v>
      </c>
      <c r="I43" s="15">
        <v>10.35</v>
      </c>
      <c r="R43" s="15"/>
      <c r="S43" s="15">
        <v>10.35</v>
      </c>
    </row>
    <row r="44" spans="1:19" x14ac:dyDescent="0.2">
      <c r="A44" s="6">
        <v>41</v>
      </c>
      <c r="B44" s="13">
        <v>43215</v>
      </c>
      <c r="C44" s="13">
        <v>43215</v>
      </c>
      <c r="D44" s="6" t="s">
        <v>32</v>
      </c>
      <c r="E44" s="6" t="s">
        <v>34</v>
      </c>
      <c r="F44" s="6" t="s">
        <v>78</v>
      </c>
      <c r="G44" s="6">
        <v>141</v>
      </c>
      <c r="H44" s="14">
        <v>0.15</v>
      </c>
      <c r="I44" s="15">
        <v>21.15</v>
      </c>
      <c r="P44" s="6" t="s">
        <v>79</v>
      </c>
      <c r="Q44" s="6" t="s">
        <v>37</v>
      </c>
      <c r="R44" s="15"/>
      <c r="S44" s="15">
        <v>28.95</v>
      </c>
    </row>
    <row r="45" spans="1:19" ht="28.8" x14ac:dyDescent="0.2">
      <c r="A45" s="6">
        <v>42</v>
      </c>
      <c r="B45" s="13">
        <v>43228</v>
      </c>
      <c r="C45" s="13">
        <v>43228</v>
      </c>
      <c r="D45" s="6" t="s">
        <v>39</v>
      </c>
      <c r="E45" s="6" t="s">
        <v>135</v>
      </c>
      <c r="F45" s="6" t="s">
        <v>92</v>
      </c>
      <c r="G45" s="6">
        <v>90</v>
      </c>
      <c r="H45" s="14">
        <v>0.45</v>
      </c>
      <c r="I45" s="15">
        <v>40.5</v>
      </c>
      <c r="R45" s="15"/>
      <c r="S45" s="15">
        <v>40.5</v>
      </c>
    </row>
    <row r="46" spans="1:19" ht="19.2" x14ac:dyDescent="0.2">
      <c r="A46" s="6">
        <v>44</v>
      </c>
      <c r="B46" s="13">
        <v>43234</v>
      </c>
      <c r="C46" s="13">
        <v>43234</v>
      </c>
      <c r="D46" s="6" t="s">
        <v>32</v>
      </c>
      <c r="E46" s="6" t="s">
        <v>108</v>
      </c>
      <c r="F46" s="6" t="s">
        <v>109</v>
      </c>
      <c r="G46" s="6">
        <v>87</v>
      </c>
      <c r="H46" s="14">
        <v>0.15</v>
      </c>
      <c r="I46" s="15">
        <v>13.05</v>
      </c>
      <c r="P46" s="26">
        <v>5.2</v>
      </c>
      <c r="Q46" s="6" t="s">
        <v>168</v>
      </c>
      <c r="R46" s="15"/>
      <c r="S46" s="15">
        <v>18.25</v>
      </c>
    </row>
    <row r="47" spans="1:19" ht="48" x14ac:dyDescent="0.2">
      <c r="A47" s="6">
        <v>45</v>
      </c>
      <c r="B47" s="13">
        <v>43234</v>
      </c>
      <c r="C47" s="13">
        <v>43236</v>
      </c>
      <c r="D47" s="6" t="s">
        <v>39</v>
      </c>
      <c r="E47" s="6" t="s">
        <v>47</v>
      </c>
      <c r="F47" s="6" t="s">
        <v>80</v>
      </c>
      <c r="I47" s="15"/>
      <c r="J47" s="15" t="s">
        <v>136</v>
      </c>
      <c r="M47" s="6">
        <v>2</v>
      </c>
      <c r="O47" s="24">
        <v>350</v>
      </c>
      <c r="P47" s="25" t="s">
        <v>162</v>
      </c>
      <c r="Q47" s="6" t="s">
        <v>60</v>
      </c>
      <c r="R47" s="15"/>
      <c r="S47" s="15">
        <v>390.45</v>
      </c>
    </row>
    <row r="48" spans="1:19" ht="19.2" x14ac:dyDescent="0.2">
      <c r="A48" s="6">
        <v>46</v>
      </c>
      <c r="B48" s="13">
        <v>43229</v>
      </c>
      <c r="C48" s="13">
        <v>43229</v>
      </c>
      <c r="D48" s="6" t="s">
        <v>32</v>
      </c>
      <c r="E48" s="6" t="s">
        <v>34</v>
      </c>
      <c r="F48" s="6" t="s">
        <v>127</v>
      </c>
      <c r="I48" s="15"/>
      <c r="J48" s="15"/>
      <c r="O48" s="24"/>
      <c r="P48" s="15">
        <v>3.1</v>
      </c>
      <c r="Q48" s="6" t="s">
        <v>37</v>
      </c>
      <c r="R48" s="15"/>
      <c r="S48" s="15">
        <v>3.1</v>
      </c>
    </row>
    <row r="49" spans="1:19" ht="19.2" x14ac:dyDescent="0.2">
      <c r="A49" s="6">
        <v>47</v>
      </c>
      <c r="B49" s="13">
        <v>43235</v>
      </c>
      <c r="C49" s="13">
        <v>43234</v>
      </c>
      <c r="D49" s="6" t="s">
        <v>32</v>
      </c>
      <c r="E49" s="6" t="s">
        <v>110</v>
      </c>
      <c r="F49" s="6" t="s">
        <v>111</v>
      </c>
      <c r="G49" s="6">
        <v>74</v>
      </c>
      <c r="H49" s="14">
        <v>0.15</v>
      </c>
      <c r="I49" s="15">
        <v>11.11</v>
      </c>
      <c r="J49" s="15"/>
      <c r="O49" s="24"/>
      <c r="R49" s="15"/>
      <c r="S49" s="15">
        <v>11.11</v>
      </c>
    </row>
    <row r="50" spans="1:19" x14ac:dyDescent="0.2">
      <c r="A50" s="6">
        <v>48</v>
      </c>
      <c r="B50" s="13">
        <v>43238</v>
      </c>
      <c r="C50" s="13">
        <v>43238</v>
      </c>
      <c r="D50" s="6" t="s">
        <v>39</v>
      </c>
      <c r="E50" s="6" t="s">
        <v>35</v>
      </c>
      <c r="F50" s="6" t="s">
        <v>131</v>
      </c>
      <c r="G50" s="6">
        <v>62</v>
      </c>
      <c r="H50" s="14">
        <v>0.45</v>
      </c>
      <c r="I50" s="15">
        <v>27.9</v>
      </c>
      <c r="J50" s="15"/>
      <c r="O50" s="24"/>
      <c r="R50" s="15"/>
      <c r="S50" s="15">
        <v>27.9</v>
      </c>
    </row>
    <row r="51" spans="1:19" ht="19.2" x14ac:dyDescent="0.2">
      <c r="A51" s="6">
        <v>49</v>
      </c>
      <c r="B51" s="13">
        <v>43251</v>
      </c>
      <c r="C51" s="13">
        <v>43251</v>
      </c>
      <c r="D51" s="6" t="s">
        <v>32</v>
      </c>
      <c r="E51" s="6" t="s">
        <v>112</v>
      </c>
      <c r="F51" s="6" t="s">
        <v>113</v>
      </c>
      <c r="G51" s="6">
        <v>213</v>
      </c>
      <c r="H51" s="14">
        <v>0.15</v>
      </c>
      <c r="I51" s="15">
        <v>31.95</v>
      </c>
      <c r="J51" s="15"/>
      <c r="K51" s="6" t="s">
        <v>137</v>
      </c>
      <c r="O51" s="24"/>
      <c r="R51" s="15"/>
      <c r="S51" s="15">
        <v>31.95</v>
      </c>
    </row>
    <row r="52" spans="1:19" ht="19.2" x14ac:dyDescent="0.2">
      <c r="A52" s="6">
        <v>50</v>
      </c>
      <c r="B52" s="13">
        <v>43262</v>
      </c>
      <c r="C52" s="13">
        <v>43262</v>
      </c>
      <c r="D52" s="6" t="s">
        <v>32</v>
      </c>
      <c r="E52" s="6" t="s">
        <v>97</v>
      </c>
      <c r="F52" s="6" t="s">
        <v>114</v>
      </c>
      <c r="G52" s="6">
        <v>101</v>
      </c>
      <c r="H52" s="14">
        <v>0.15</v>
      </c>
      <c r="I52" s="15">
        <v>15.15</v>
      </c>
      <c r="J52" s="15"/>
      <c r="O52" s="24"/>
      <c r="R52" s="15"/>
      <c r="S52" s="15">
        <v>15.15</v>
      </c>
    </row>
    <row r="53" spans="1:19" ht="28.8" x14ac:dyDescent="0.2">
      <c r="A53" s="6">
        <v>51</v>
      </c>
      <c r="B53" s="13">
        <v>43263</v>
      </c>
      <c r="C53" s="13">
        <v>43264</v>
      </c>
      <c r="D53" s="6" t="s">
        <v>32</v>
      </c>
      <c r="E53" s="6" t="s">
        <v>115</v>
      </c>
      <c r="F53" s="6" t="s">
        <v>116</v>
      </c>
      <c r="G53" s="6">
        <v>291</v>
      </c>
      <c r="H53" s="14">
        <v>0.15</v>
      </c>
      <c r="I53" s="15">
        <v>43.65</v>
      </c>
      <c r="J53" s="15"/>
      <c r="O53" s="24"/>
      <c r="R53" s="15"/>
      <c r="S53" s="15">
        <v>43.65</v>
      </c>
    </row>
    <row r="54" spans="1:19" ht="19.2" x14ac:dyDescent="0.2">
      <c r="A54" s="6">
        <v>52</v>
      </c>
      <c r="B54" s="13">
        <v>43266</v>
      </c>
      <c r="C54" s="13">
        <v>43266</v>
      </c>
      <c r="D54" s="6" t="s">
        <v>32</v>
      </c>
      <c r="E54" s="6" t="s">
        <v>34</v>
      </c>
      <c r="F54" s="6" t="s">
        <v>117</v>
      </c>
      <c r="G54" s="6">
        <v>137</v>
      </c>
      <c r="H54" s="14">
        <v>0.15</v>
      </c>
      <c r="I54" s="15">
        <v>20.55</v>
      </c>
      <c r="J54" s="15"/>
      <c r="O54" s="24"/>
      <c r="P54" s="15">
        <v>8</v>
      </c>
      <c r="Q54" s="6" t="s">
        <v>37</v>
      </c>
      <c r="R54" s="15"/>
      <c r="S54" s="15">
        <v>28.55</v>
      </c>
    </row>
    <row r="55" spans="1:19" ht="28.8" x14ac:dyDescent="0.2">
      <c r="A55" s="6">
        <v>53</v>
      </c>
      <c r="B55" s="13">
        <v>43270</v>
      </c>
      <c r="C55" s="13">
        <v>43270</v>
      </c>
      <c r="D55" s="6" t="s">
        <v>32</v>
      </c>
      <c r="E55" s="6" t="s">
        <v>118</v>
      </c>
      <c r="F55" s="6" t="s">
        <v>119</v>
      </c>
      <c r="G55" s="6">
        <v>111</v>
      </c>
      <c r="H55" s="14">
        <v>0.15</v>
      </c>
      <c r="I55" s="15">
        <v>16.649999999999999</v>
      </c>
      <c r="J55" s="15"/>
      <c r="O55" s="24"/>
      <c r="R55" s="15"/>
      <c r="S55" s="15">
        <v>16.649999999999999</v>
      </c>
    </row>
    <row r="56" spans="1:19" ht="19.2" x14ac:dyDescent="0.2">
      <c r="A56" s="6">
        <v>54</v>
      </c>
      <c r="B56" s="13">
        <v>43276</v>
      </c>
      <c r="C56" s="13">
        <v>43276</v>
      </c>
      <c r="D56" s="6" t="s">
        <v>32</v>
      </c>
      <c r="E56" s="6" t="s">
        <v>34</v>
      </c>
      <c r="F56" s="6" t="s">
        <v>81</v>
      </c>
      <c r="G56" s="6">
        <v>138</v>
      </c>
      <c r="H56" s="14">
        <v>0.15</v>
      </c>
      <c r="I56" s="15">
        <v>20.7</v>
      </c>
      <c r="P56" s="15">
        <v>8</v>
      </c>
      <c r="Q56" s="6" t="s">
        <v>37</v>
      </c>
      <c r="R56" s="15"/>
      <c r="S56" s="15">
        <v>28.7</v>
      </c>
    </row>
    <row r="57" spans="1:19" ht="19.2" x14ac:dyDescent="0.2">
      <c r="A57" s="6">
        <v>55</v>
      </c>
      <c r="B57" s="13">
        <v>43285</v>
      </c>
      <c r="C57" s="13">
        <v>43285</v>
      </c>
      <c r="D57" s="6" t="s">
        <v>32</v>
      </c>
      <c r="E57" s="6" t="s">
        <v>34</v>
      </c>
      <c r="F57" s="6" t="s">
        <v>120</v>
      </c>
      <c r="G57" s="6">
        <v>138</v>
      </c>
      <c r="H57" s="14">
        <v>0.15</v>
      </c>
      <c r="I57" s="15">
        <v>20.7</v>
      </c>
      <c r="R57" s="15"/>
      <c r="S57" s="15">
        <v>20.7</v>
      </c>
    </row>
    <row r="58" spans="1:19" ht="19.2" x14ac:dyDescent="0.2">
      <c r="A58" s="6">
        <v>56</v>
      </c>
      <c r="B58" s="13">
        <v>43286</v>
      </c>
      <c r="C58" s="13">
        <v>43286</v>
      </c>
      <c r="D58" s="6" t="s">
        <v>32</v>
      </c>
      <c r="E58" s="6" t="s">
        <v>121</v>
      </c>
      <c r="F58" s="6" t="s">
        <v>122</v>
      </c>
      <c r="G58" s="6">
        <v>180</v>
      </c>
      <c r="H58" s="14">
        <v>0.15</v>
      </c>
      <c r="I58" s="15">
        <v>27</v>
      </c>
      <c r="R58" s="15"/>
      <c r="S58" s="15">
        <v>27</v>
      </c>
    </row>
    <row r="59" spans="1:19" ht="19.2" x14ac:dyDescent="0.2">
      <c r="A59" s="6">
        <v>57</v>
      </c>
      <c r="B59" s="13">
        <v>43286</v>
      </c>
      <c r="C59" s="13">
        <v>43291</v>
      </c>
      <c r="D59" s="6" t="s">
        <v>32</v>
      </c>
      <c r="E59" s="6" t="s">
        <v>34</v>
      </c>
      <c r="F59" s="6" t="s">
        <v>123</v>
      </c>
      <c r="G59" s="6">
        <v>140</v>
      </c>
      <c r="H59" s="14">
        <v>0.15</v>
      </c>
      <c r="I59" s="15">
        <v>21</v>
      </c>
      <c r="S59" s="24">
        <v>21</v>
      </c>
    </row>
    <row r="60" spans="1:19" ht="19.2" x14ac:dyDescent="0.2">
      <c r="A60" s="6">
        <v>58</v>
      </c>
      <c r="B60" s="13">
        <v>43298</v>
      </c>
      <c r="C60" s="13">
        <v>43298</v>
      </c>
      <c r="D60" s="6" t="s">
        <v>32</v>
      </c>
      <c r="E60" s="6" t="s">
        <v>124</v>
      </c>
      <c r="F60" s="6" t="s">
        <v>163</v>
      </c>
      <c r="G60" s="6">
        <v>94</v>
      </c>
      <c r="H60" s="14">
        <v>0.15</v>
      </c>
      <c r="I60" s="15">
        <v>14.1</v>
      </c>
      <c r="R60" s="16"/>
      <c r="S60" s="16">
        <v>14.1</v>
      </c>
    </row>
    <row r="61" spans="1:19" x14ac:dyDescent="0.2">
      <c r="A61" s="6">
        <v>59</v>
      </c>
      <c r="B61" s="13">
        <v>43304</v>
      </c>
      <c r="C61" s="13">
        <v>43304</v>
      </c>
      <c r="D61" s="6" t="s">
        <v>39</v>
      </c>
      <c r="E61" s="6" t="s">
        <v>40</v>
      </c>
      <c r="F61" s="6" t="s">
        <v>41</v>
      </c>
      <c r="G61" s="6">
        <v>66</v>
      </c>
      <c r="H61" s="14">
        <v>0.45</v>
      </c>
      <c r="I61" s="15">
        <v>29.7</v>
      </c>
      <c r="R61" s="16"/>
      <c r="S61" s="16">
        <v>29.7</v>
      </c>
    </row>
    <row r="62" spans="1:19" x14ac:dyDescent="0.2">
      <c r="A62" s="6">
        <v>60</v>
      </c>
      <c r="B62" s="13">
        <v>43306</v>
      </c>
      <c r="C62" s="13">
        <v>43306</v>
      </c>
      <c r="D62" s="6" t="s">
        <v>132</v>
      </c>
      <c r="E62" s="6" t="s">
        <v>40</v>
      </c>
      <c r="F62" s="6" t="s">
        <v>41</v>
      </c>
      <c r="G62" s="6">
        <v>66</v>
      </c>
      <c r="H62" s="14">
        <v>0.45</v>
      </c>
      <c r="I62" s="15">
        <v>29.7</v>
      </c>
      <c r="R62" s="16"/>
      <c r="S62" s="16">
        <v>29.7</v>
      </c>
    </row>
    <row r="63" spans="1:19" x14ac:dyDescent="0.2">
      <c r="A63" s="6">
        <v>61</v>
      </c>
      <c r="B63" s="13">
        <v>43312</v>
      </c>
      <c r="C63" s="13" t="s">
        <v>133</v>
      </c>
      <c r="D63" s="6" t="s">
        <v>39</v>
      </c>
      <c r="E63" s="6" t="s">
        <v>42</v>
      </c>
      <c r="F63" s="6" t="s">
        <v>134</v>
      </c>
      <c r="G63" s="6">
        <v>28</v>
      </c>
      <c r="H63" s="14">
        <v>0.45</v>
      </c>
      <c r="I63" s="15">
        <v>12.6</v>
      </c>
      <c r="R63" s="16"/>
      <c r="S63" s="16">
        <v>12.6</v>
      </c>
    </row>
    <row r="64" spans="1:19" x14ac:dyDescent="0.2">
      <c r="A64" s="6">
        <v>62</v>
      </c>
      <c r="B64" s="13">
        <v>43313</v>
      </c>
      <c r="C64" s="13">
        <v>43313</v>
      </c>
      <c r="D64" s="6" t="s">
        <v>39</v>
      </c>
      <c r="E64" s="6" t="s">
        <v>124</v>
      </c>
      <c r="F64" s="6" t="s">
        <v>131</v>
      </c>
      <c r="G64" s="6">
        <v>47</v>
      </c>
      <c r="H64" s="14">
        <v>0.45</v>
      </c>
      <c r="I64" s="15">
        <v>21.15</v>
      </c>
      <c r="R64" s="16"/>
      <c r="S64" s="16">
        <v>21.15</v>
      </c>
    </row>
    <row r="65" spans="1:19" x14ac:dyDescent="0.2">
      <c r="A65" s="6">
        <v>63</v>
      </c>
      <c r="B65" s="13">
        <v>43313</v>
      </c>
      <c r="C65" s="13">
        <v>43313</v>
      </c>
      <c r="D65" s="6" t="s">
        <v>124</v>
      </c>
      <c r="E65" s="6" t="s">
        <v>34</v>
      </c>
      <c r="F65" s="6" t="s">
        <v>131</v>
      </c>
      <c r="G65" s="6">
        <v>20</v>
      </c>
      <c r="H65" s="14">
        <v>0.45</v>
      </c>
      <c r="I65" s="15">
        <v>9</v>
      </c>
      <c r="O65" s="24">
        <v>30</v>
      </c>
      <c r="P65" s="15">
        <v>7.2</v>
      </c>
      <c r="Q65" s="6" t="s">
        <v>37</v>
      </c>
      <c r="R65" s="16"/>
      <c r="S65" s="16">
        <v>46.2</v>
      </c>
    </row>
    <row r="66" spans="1:19" x14ac:dyDescent="0.2">
      <c r="A66" s="6">
        <v>64</v>
      </c>
      <c r="B66" s="13">
        <v>43319</v>
      </c>
      <c r="C66" s="13">
        <v>43319</v>
      </c>
      <c r="D66" s="6" t="s">
        <v>32</v>
      </c>
      <c r="E66" s="6" t="s">
        <v>61</v>
      </c>
      <c r="F66" s="6" t="s">
        <v>126</v>
      </c>
      <c r="I66" s="15"/>
      <c r="O66" s="24"/>
      <c r="P66" s="15">
        <v>2</v>
      </c>
      <c r="Q66" s="6" t="s">
        <v>37</v>
      </c>
      <c r="R66" s="16"/>
      <c r="S66" s="16">
        <v>2</v>
      </c>
    </row>
    <row r="67" spans="1:19" ht="19.2" x14ac:dyDescent="0.2">
      <c r="A67" s="6">
        <v>65</v>
      </c>
      <c r="B67" s="13">
        <v>43319</v>
      </c>
      <c r="C67" s="13">
        <v>43319</v>
      </c>
      <c r="D67" s="6" t="s">
        <v>32</v>
      </c>
      <c r="E67" s="6" t="s">
        <v>54</v>
      </c>
      <c r="F67" s="6" t="s">
        <v>125</v>
      </c>
      <c r="G67" s="6">
        <v>113</v>
      </c>
      <c r="H67" s="14">
        <v>0.15</v>
      </c>
      <c r="I67" s="15">
        <v>16.95</v>
      </c>
      <c r="R67" s="16"/>
      <c r="S67" s="16">
        <v>16.95</v>
      </c>
    </row>
    <row r="68" spans="1:19" x14ac:dyDescent="0.2">
      <c r="A68" s="6">
        <v>66</v>
      </c>
      <c r="B68" s="13">
        <v>43322</v>
      </c>
      <c r="C68" s="13">
        <v>43322</v>
      </c>
      <c r="D68" s="6" t="s">
        <v>32</v>
      </c>
      <c r="E68" s="6" t="s">
        <v>34</v>
      </c>
      <c r="F68" s="6" t="s">
        <v>131</v>
      </c>
      <c r="G68" s="6">
        <v>176</v>
      </c>
      <c r="H68" s="14">
        <v>0.15</v>
      </c>
      <c r="I68" s="15">
        <v>26.4</v>
      </c>
      <c r="P68" s="15">
        <v>6.5</v>
      </c>
      <c r="Q68" s="6" t="s">
        <v>37</v>
      </c>
      <c r="R68" s="16"/>
      <c r="S68" s="16">
        <v>32.9</v>
      </c>
    </row>
    <row r="69" spans="1:19" ht="19.2" x14ac:dyDescent="0.2">
      <c r="A69" s="6">
        <v>67</v>
      </c>
      <c r="B69" s="13">
        <v>43326</v>
      </c>
      <c r="C69" s="13">
        <v>43326</v>
      </c>
      <c r="D69" s="6" t="s">
        <v>32</v>
      </c>
      <c r="E69" s="6" t="s">
        <v>35</v>
      </c>
      <c r="F69" s="6" t="s">
        <v>129</v>
      </c>
      <c r="G69" s="6">
        <v>30</v>
      </c>
      <c r="H69" s="14">
        <v>0.45</v>
      </c>
      <c r="I69" s="15">
        <v>13.5</v>
      </c>
      <c r="O69" s="15"/>
      <c r="P69" s="15"/>
      <c r="S69" s="6">
        <v>13.5</v>
      </c>
    </row>
    <row r="70" spans="1:19" s="19" customFormat="1" x14ac:dyDescent="0.2">
      <c r="A70" s="6">
        <v>68</v>
      </c>
      <c r="B70" s="20">
        <v>43326</v>
      </c>
      <c r="C70" s="20">
        <v>43326</v>
      </c>
      <c r="D70" s="19" t="s">
        <v>35</v>
      </c>
      <c r="E70" s="19" t="s">
        <v>130</v>
      </c>
      <c r="F70" s="19" t="s">
        <v>131</v>
      </c>
      <c r="G70" s="19">
        <v>15</v>
      </c>
      <c r="H70" s="21">
        <v>0.45</v>
      </c>
      <c r="I70" s="19">
        <v>6.75</v>
      </c>
      <c r="J70" s="22"/>
      <c r="O70" s="22"/>
      <c r="S70" s="19">
        <v>6.75</v>
      </c>
    </row>
    <row r="71" spans="1:19" s="19" customFormat="1" x14ac:dyDescent="0.2">
      <c r="A71" s="6">
        <v>69</v>
      </c>
      <c r="B71" s="20">
        <v>43326</v>
      </c>
      <c r="C71" s="20">
        <v>43326</v>
      </c>
      <c r="D71" s="19" t="s">
        <v>130</v>
      </c>
      <c r="E71" s="19" t="s">
        <v>39</v>
      </c>
      <c r="F71" s="19" t="s">
        <v>131</v>
      </c>
      <c r="G71" s="19">
        <v>15</v>
      </c>
      <c r="H71" s="21">
        <v>0.45</v>
      </c>
      <c r="I71" s="22">
        <v>6.75</v>
      </c>
      <c r="J71" s="22"/>
      <c r="O71" s="22"/>
      <c r="P71" s="22">
        <v>8.5</v>
      </c>
      <c r="Q71" s="19" t="s">
        <v>37</v>
      </c>
      <c r="S71" s="19">
        <v>15.25</v>
      </c>
    </row>
    <row r="72" spans="1:19" ht="19.2" x14ac:dyDescent="0.2">
      <c r="A72" s="6">
        <v>70</v>
      </c>
      <c r="B72" s="13">
        <v>43328</v>
      </c>
      <c r="C72" s="13">
        <v>43328</v>
      </c>
      <c r="D72" s="6" t="s">
        <v>32</v>
      </c>
      <c r="E72" s="6" t="s">
        <v>35</v>
      </c>
      <c r="F72" s="6" t="s">
        <v>129</v>
      </c>
      <c r="G72" s="6">
        <v>30</v>
      </c>
      <c r="H72" s="14">
        <v>0.45</v>
      </c>
      <c r="I72" s="15">
        <v>13.5</v>
      </c>
      <c r="J72" s="22"/>
      <c r="O72" s="22"/>
      <c r="P72" s="16"/>
      <c r="R72" s="16"/>
      <c r="S72" s="16">
        <v>13.5</v>
      </c>
    </row>
    <row r="73" spans="1:19" ht="19.2" x14ac:dyDescent="0.2">
      <c r="A73" s="6">
        <v>71</v>
      </c>
      <c r="B73" s="13">
        <v>43330</v>
      </c>
      <c r="C73" s="13">
        <v>43330</v>
      </c>
      <c r="D73" s="6" t="s">
        <v>35</v>
      </c>
      <c r="E73" s="6" t="s">
        <v>132</v>
      </c>
      <c r="F73" s="6" t="s">
        <v>129</v>
      </c>
      <c r="G73" s="6">
        <v>23</v>
      </c>
      <c r="H73" s="14">
        <v>0.45</v>
      </c>
      <c r="I73" s="15">
        <v>10.35</v>
      </c>
      <c r="J73" s="22"/>
      <c r="O73" s="22"/>
      <c r="R73" s="16"/>
      <c r="S73" s="16">
        <v>10.35</v>
      </c>
    </row>
    <row r="74" spans="1:19" ht="28.8" x14ac:dyDescent="0.2">
      <c r="A74" s="6">
        <v>72</v>
      </c>
      <c r="B74" s="13">
        <v>43347</v>
      </c>
      <c r="C74" s="13">
        <v>43347</v>
      </c>
      <c r="D74" s="6" t="s">
        <v>32</v>
      </c>
      <c r="E74" s="6" t="s">
        <v>75</v>
      </c>
      <c r="F74" s="6" t="s">
        <v>142</v>
      </c>
      <c r="G74" s="6">
        <v>180</v>
      </c>
      <c r="H74" s="14">
        <v>0.15</v>
      </c>
      <c r="I74" s="15">
        <v>27</v>
      </c>
      <c r="J74" s="22"/>
      <c r="O74" s="22"/>
      <c r="P74" s="25" t="s">
        <v>169</v>
      </c>
      <c r="Q74" s="6" t="s">
        <v>166</v>
      </c>
      <c r="R74" s="16"/>
      <c r="S74" s="16">
        <v>33.5</v>
      </c>
    </row>
    <row r="75" spans="1:19" ht="19.2" x14ac:dyDescent="0.2">
      <c r="A75" s="6">
        <v>73</v>
      </c>
      <c r="B75" s="13">
        <v>43349</v>
      </c>
      <c r="C75" s="13">
        <v>43349</v>
      </c>
      <c r="D75" s="6" t="s">
        <v>32</v>
      </c>
      <c r="E75" s="6" t="s">
        <v>143</v>
      </c>
      <c r="F75" s="6" t="s">
        <v>95</v>
      </c>
      <c r="G75" s="6">
        <v>34</v>
      </c>
      <c r="H75" s="14">
        <v>0.15</v>
      </c>
      <c r="I75" s="15">
        <v>5.0999999999999996</v>
      </c>
      <c r="J75" s="22"/>
      <c r="O75" s="22"/>
      <c r="R75" s="16"/>
      <c r="S75" s="16">
        <v>5.0999999999999996</v>
      </c>
    </row>
    <row r="76" spans="1:19" x14ac:dyDescent="0.2">
      <c r="A76" s="6">
        <v>74</v>
      </c>
      <c r="B76" s="13">
        <v>43357</v>
      </c>
      <c r="C76" s="13">
        <v>43357</v>
      </c>
      <c r="D76" s="6" t="s">
        <v>39</v>
      </c>
      <c r="E76" s="6" t="s">
        <v>145</v>
      </c>
      <c r="F76" s="6" t="s">
        <v>146</v>
      </c>
      <c r="G76" s="6">
        <v>98</v>
      </c>
      <c r="H76" s="14">
        <v>0.45</v>
      </c>
      <c r="I76" s="15">
        <v>44.1</v>
      </c>
      <c r="J76" s="22"/>
      <c r="O76" s="22"/>
      <c r="R76" s="16"/>
      <c r="S76" s="16"/>
    </row>
    <row r="77" spans="1:19" ht="19.2" x14ac:dyDescent="0.2">
      <c r="A77" s="6">
        <v>75</v>
      </c>
      <c r="B77" s="13">
        <v>43384</v>
      </c>
      <c r="C77" s="13">
        <v>43384</v>
      </c>
      <c r="D77" s="6" t="s">
        <v>39</v>
      </c>
      <c r="E77" s="6" t="s">
        <v>147</v>
      </c>
      <c r="F77" s="6" t="s">
        <v>138</v>
      </c>
      <c r="G77" s="6">
        <v>38</v>
      </c>
      <c r="H77" s="14">
        <v>0.45</v>
      </c>
      <c r="I77" s="15">
        <v>17.100000000000001</v>
      </c>
      <c r="J77" s="22"/>
      <c r="O77" s="22"/>
      <c r="R77" s="16"/>
      <c r="S77" s="16">
        <v>17.100000000000001</v>
      </c>
    </row>
    <row r="78" spans="1:19" ht="19.2" x14ac:dyDescent="0.2">
      <c r="A78" s="6">
        <v>76</v>
      </c>
      <c r="B78" s="13">
        <v>43384</v>
      </c>
      <c r="C78" s="13">
        <v>43384</v>
      </c>
      <c r="D78" s="6" t="s">
        <v>54</v>
      </c>
      <c r="E78" s="6" t="s">
        <v>135</v>
      </c>
      <c r="F78" s="6" t="s">
        <v>139</v>
      </c>
      <c r="G78" s="6">
        <v>34</v>
      </c>
      <c r="H78" s="14">
        <v>0.45</v>
      </c>
      <c r="I78" s="15">
        <v>15.3</v>
      </c>
      <c r="J78" s="22"/>
      <c r="O78" s="22"/>
      <c r="S78" s="6">
        <v>15.3</v>
      </c>
    </row>
    <row r="79" spans="1:19" ht="19.2" x14ac:dyDescent="0.2">
      <c r="A79" s="6">
        <v>77</v>
      </c>
      <c r="B79" s="13">
        <v>43384</v>
      </c>
      <c r="C79" s="13" t="s">
        <v>140</v>
      </c>
      <c r="D79" s="6" t="s">
        <v>135</v>
      </c>
      <c r="E79" s="6" t="s">
        <v>39</v>
      </c>
      <c r="F79" s="6" t="s">
        <v>141</v>
      </c>
      <c r="G79" s="6">
        <v>45</v>
      </c>
      <c r="H79" s="14">
        <v>0.45</v>
      </c>
      <c r="I79" s="15">
        <v>20.25</v>
      </c>
      <c r="J79" s="22"/>
      <c r="O79" s="22"/>
      <c r="S79" s="6">
        <v>20.25</v>
      </c>
    </row>
    <row r="80" spans="1:19" ht="19.2" x14ac:dyDescent="0.2">
      <c r="A80" s="6">
        <v>78</v>
      </c>
      <c r="B80" s="13">
        <v>43390</v>
      </c>
      <c r="C80" s="13">
        <v>43391</v>
      </c>
      <c r="D80" s="6" t="s">
        <v>32</v>
      </c>
      <c r="E80" s="6" t="s">
        <v>47</v>
      </c>
      <c r="F80" s="6" t="s">
        <v>144</v>
      </c>
      <c r="G80" s="6">
        <v>569</v>
      </c>
      <c r="H80" s="14">
        <v>0.15</v>
      </c>
      <c r="I80" s="15">
        <v>85.35</v>
      </c>
      <c r="O80" s="15">
        <v>41</v>
      </c>
      <c r="P80" s="6" t="s">
        <v>148</v>
      </c>
      <c r="R80" s="16"/>
      <c r="S80" s="16">
        <v>131.94999999999999</v>
      </c>
    </row>
    <row r="81" spans="1:19" ht="28.8" x14ac:dyDescent="0.2">
      <c r="B81" s="13">
        <v>43410</v>
      </c>
      <c r="C81" s="13">
        <v>43410</v>
      </c>
      <c r="D81" s="6" t="s">
        <v>39</v>
      </c>
      <c r="E81" s="6" t="s">
        <v>174</v>
      </c>
      <c r="F81" s="6" t="s">
        <v>92</v>
      </c>
      <c r="G81" s="6">
        <v>2</v>
      </c>
      <c r="H81" s="14">
        <v>0.45</v>
      </c>
      <c r="I81" s="15">
        <v>0.9</v>
      </c>
      <c r="O81" s="15"/>
      <c r="R81" s="16"/>
      <c r="S81" s="16">
        <v>0.9</v>
      </c>
    </row>
    <row r="82" spans="1:19" ht="19.2" x14ac:dyDescent="0.2">
      <c r="B82" s="13">
        <v>43410</v>
      </c>
      <c r="C82" s="13">
        <v>43410</v>
      </c>
      <c r="D82" s="6" t="s">
        <v>174</v>
      </c>
      <c r="E82" s="6" t="s">
        <v>130</v>
      </c>
      <c r="F82" s="6" t="s">
        <v>175</v>
      </c>
      <c r="G82" s="6">
        <v>17</v>
      </c>
      <c r="H82" s="14">
        <v>0.45</v>
      </c>
      <c r="I82" s="15">
        <v>7.65</v>
      </c>
      <c r="O82" s="15"/>
      <c r="R82" s="16"/>
      <c r="S82" s="16">
        <v>7.65</v>
      </c>
    </row>
    <row r="83" spans="1:19" ht="19.2" x14ac:dyDescent="0.2">
      <c r="B83" s="13">
        <v>43410</v>
      </c>
      <c r="C83" s="13">
        <v>43410</v>
      </c>
      <c r="D83" s="6" t="s">
        <v>130</v>
      </c>
      <c r="E83" s="6" t="s">
        <v>39</v>
      </c>
      <c r="F83" s="6" t="s">
        <v>175</v>
      </c>
      <c r="G83" s="6">
        <v>16</v>
      </c>
      <c r="H83" s="14">
        <v>0.45</v>
      </c>
      <c r="I83" s="15">
        <v>7.2</v>
      </c>
      <c r="O83" s="15"/>
      <c r="R83" s="16"/>
      <c r="S83" s="16">
        <v>7.2</v>
      </c>
    </row>
    <row r="84" spans="1:19" ht="28.8" x14ac:dyDescent="0.2">
      <c r="A84" s="6">
        <v>79</v>
      </c>
      <c r="B84" s="13">
        <v>43412</v>
      </c>
      <c r="C84" s="13">
        <v>43412</v>
      </c>
      <c r="D84" s="6" t="s">
        <v>32</v>
      </c>
      <c r="E84" s="6" t="s">
        <v>152</v>
      </c>
      <c r="F84" s="6" t="s">
        <v>153</v>
      </c>
      <c r="G84" s="6">
        <v>162</v>
      </c>
      <c r="H84" s="14">
        <v>0.15</v>
      </c>
      <c r="I84" s="15">
        <v>24.3</v>
      </c>
      <c r="O84" s="15"/>
      <c r="R84" s="16"/>
      <c r="S84" s="16">
        <v>24.3</v>
      </c>
    </row>
    <row r="85" spans="1:19" x14ac:dyDescent="0.2">
      <c r="A85" s="6">
        <v>80</v>
      </c>
      <c r="B85" s="13">
        <v>43413</v>
      </c>
      <c r="C85" s="13">
        <v>43413</v>
      </c>
      <c r="D85" s="6" t="s">
        <v>39</v>
      </c>
      <c r="E85" s="6" t="s">
        <v>33</v>
      </c>
      <c r="F85" s="6" t="s">
        <v>154</v>
      </c>
      <c r="G85" s="6">
        <v>48</v>
      </c>
      <c r="H85" s="14">
        <v>0.15</v>
      </c>
      <c r="I85" s="15">
        <v>7.2</v>
      </c>
      <c r="O85" s="15"/>
      <c r="R85" s="16"/>
      <c r="S85" s="16">
        <v>7.2</v>
      </c>
    </row>
    <row r="86" spans="1:19" ht="48" x14ac:dyDescent="0.2">
      <c r="A86" s="6">
        <v>81</v>
      </c>
      <c r="B86" s="13">
        <v>43417</v>
      </c>
      <c r="C86" s="13">
        <v>43417</v>
      </c>
      <c r="D86" s="6" t="s">
        <v>32</v>
      </c>
      <c r="E86" s="6" t="s">
        <v>156</v>
      </c>
      <c r="F86" s="6" t="s">
        <v>155</v>
      </c>
      <c r="G86" s="6">
        <v>168</v>
      </c>
      <c r="H86" s="14">
        <v>0.15</v>
      </c>
      <c r="I86" s="15">
        <v>25.2</v>
      </c>
      <c r="O86" s="15"/>
      <c r="R86" s="16"/>
      <c r="S86" s="16">
        <v>25.2</v>
      </c>
    </row>
    <row r="87" spans="1:19" ht="19.2" x14ac:dyDescent="0.2">
      <c r="A87" s="6">
        <v>82</v>
      </c>
      <c r="B87" s="13">
        <v>43420</v>
      </c>
      <c r="C87" s="13">
        <v>43420</v>
      </c>
      <c r="D87" s="6" t="s">
        <v>32</v>
      </c>
      <c r="E87" s="6" t="s">
        <v>61</v>
      </c>
      <c r="F87" s="6" t="s">
        <v>157</v>
      </c>
      <c r="G87" s="6">
        <v>3</v>
      </c>
      <c r="H87" s="14">
        <v>0.15</v>
      </c>
      <c r="I87" s="15">
        <v>0.45</v>
      </c>
      <c r="O87" s="15"/>
      <c r="R87" s="16"/>
      <c r="S87" s="16">
        <v>0.45</v>
      </c>
    </row>
    <row r="88" spans="1:19" ht="38.4" x14ac:dyDescent="0.2">
      <c r="A88" s="6">
        <v>83</v>
      </c>
      <c r="B88" s="13">
        <v>43423</v>
      </c>
      <c r="C88" s="13">
        <v>43423</v>
      </c>
      <c r="D88" s="6" t="s">
        <v>32</v>
      </c>
      <c r="E88" s="6" t="s">
        <v>97</v>
      </c>
      <c r="F88" s="6" t="s">
        <v>159</v>
      </c>
      <c r="G88" s="6">
        <v>93</v>
      </c>
      <c r="H88" s="14">
        <v>0.15</v>
      </c>
      <c r="I88" s="15">
        <v>13.95</v>
      </c>
      <c r="O88" s="15"/>
      <c r="R88" s="16"/>
      <c r="S88" s="16">
        <v>13.95</v>
      </c>
    </row>
    <row r="89" spans="1:19" ht="28.8" x14ac:dyDescent="0.2">
      <c r="A89" s="6">
        <v>84</v>
      </c>
      <c r="B89" s="13">
        <v>43427</v>
      </c>
      <c r="C89" s="13">
        <v>43427</v>
      </c>
      <c r="D89" s="6" t="s">
        <v>32</v>
      </c>
      <c r="E89" s="6" t="s">
        <v>158</v>
      </c>
      <c r="F89" s="6" t="s">
        <v>160</v>
      </c>
      <c r="G89" s="6">
        <v>180</v>
      </c>
      <c r="H89" s="14">
        <v>0.15</v>
      </c>
      <c r="I89" s="15">
        <v>27</v>
      </c>
      <c r="O89" s="15"/>
      <c r="R89" s="16"/>
      <c r="S89" s="16">
        <v>27</v>
      </c>
    </row>
    <row r="90" spans="1:19" ht="38.4" x14ac:dyDescent="0.2">
      <c r="A90" s="6">
        <v>85</v>
      </c>
      <c r="B90" s="13">
        <v>43426</v>
      </c>
      <c r="C90" s="13">
        <v>43427</v>
      </c>
      <c r="D90" s="6" t="s">
        <v>39</v>
      </c>
      <c r="E90" s="6" t="s">
        <v>47</v>
      </c>
      <c r="F90" s="6" t="s">
        <v>149</v>
      </c>
      <c r="O90" s="15">
        <v>117</v>
      </c>
      <c r="P90" s="25" t="s">
        <v>161</v>
      </c>
      <c r="Q90" s="6" t="s">
        <v>166</v>
      </c>
      <c r="S90" s="6">
        <v>162.44</v>
      </c>
    </row>
    <row r="91" spans="1:19" ht="28.8" x14ac:dyDescent="0.2">
      <c r="A91" s="6">
        <v>86</v>
      </c>
      <c r="B91" s="13">
        <v>43438</v>
      </c>
      <c r="C91" s="13">
        <v>43439</v>
      </c>
      <c r="D91" s="6" t="s">
        <v>39</v>
      </c>
      <c r="E91" s="6" t="s">
        <v>47</v>
      </c>
      <c r="F91" s="6" t="s">
        <v>151</v>
      </c>
      <c r="G91" s="6">
        <v>426</v>
      </c>
      <c r="H91" s="14">
        <v>0.15</v>
      </c>
      <c r="I91" s="15">
        <f>G91*H91</f>
        <v>63.9</v>
      </c>
      <c r="O91" s="15">
        <v>192.48</v>
      </c>
      <c r="P91" s="6" t="s">
        <v>150</v>
      </c>
      <c r="Q91" s="6" t="s">
        <v>170</v>
      </c>
      <c r="R91" s="16"/>
      <c r="S91" s="16">
        <v>271.77999999999997</v>
      </c>
    </row>
    <row r="92" spans="1:19" ht="19.2" x14ac:dyDescent="0.2">
      <c r="A92" s="6">
        <v>87</v>
      </c>
      <c r="B92" s="13">
        <v>43447</v>
      </c>
      <c r="C92" s="13">
        <v>43447</v>
      </c>
      <c r="D92" s="6" t="s">
        <v>32</v>
      </c>
      <c r="E92" s="6" t="s">
        <v>35</v>
      </c>
      <c r="F92" s="6" t="s">
        <v>95</v>
      </c>
      <c r="G92" s="6">
        <v>66</v>
      </c>
      <c r="H92" s="14">
        <v>0.15</v>
      </c>
      <c r="I92" s="15">
        <f>G92*H92</f>
        <v>9.9</v>
      </c>
      <c r="J92" s="15"/>
      <c r="O92" s="15"/>
      <c r="P92" s="16"/>
      <c r="S92" s="6">
        <v>9.9</v>
      </c>
    </row>
    <row r="93" spans="1:19" x14ac:dyDescent="0.2">
      <c r="B93" s="13"/>
      <c r="C93" s="13"/>
      <c r="I93" s="15">
        <f t="shared" ref="I93:I113" si="0">G93*H93</f>
        <v>0</v>
      </c>
      <c r="J93" s="15"/>
      <c r="O93" s="15"/>
      <c r="P93" s="16"/>
    </row>
    <row r="94" spans="1:19" x14ac:dyDescent="0.2">
      <c r="B94" s="13"/>
      <c r="C94" s="13"/>
      <c r="I94" s="15">
        <f t="shared" si="0"/>
        <v>0</v>
      </c>
      <c r="J94" s="15"/>
      <c r="O94" s="15"/>
      <c r="P94" s="16"/>
      <c r="R94" s="15"/>
      <c r="S94" s="15"/>
    </row>
    <row r="95" spans="1:19" x14ac:dyDescent="0.2">
      <c r="B95" s="13"/>
      <c r="C95" s="13"/>
      <c r="I95" s="15">
        <f t="shared" si="0"/>
        <v>0</v>
      </c>
      <c r="J95" s="15"/>
      <c r="O95" s="15"/>
      <c r="P95" s="16"/>
      <c r="R95" s="15"/>
      <c r="S95" s="15"/>
    </row>
    <row r="96" spans="1:19" x14ac:dyDescent="0.2">
      <c r="B96" s="13"/>
      <c r="C96" s="13"/>
      <c r="I96" s="15">
        <f t="shared" si="0"/>
        <v>0</v>
      </c>
      <c r="J96" s="15"/>
      <c r="O96" s="15"/>
      <c r="R96" s="16"/>
      <c r="S96" s="16"/>
    </row>
    <row r="97" spans="2:21" x14ac:dyDescent="0.2">
      <c r="B97" s="13"/>
      <c r="C97" s="13"/>
      <c r="I97" s="15">
        <f t="shared" si="0"/>
        <v>0</v>
      </c>
      <c r="J97" s="15"/>
      <c r="O97" s="15"/>
    </row>
    <row r="98" spans="2:21" x14ac:dyDescent="0.2">
      <c r="B98" s="13"/>
      <c r="C98" s="13"/>
      <c r="I98" s="15">
        <f t="shared" si="0"/>
        <v>0</v>
      </c>
      <c r="J98" s="15"/>
      <c r="O98" s="15"/>
    </row>
    <row r="99" spans="2:21" x14ac:dyDescent="0.2">
      <c r="B99" s="13"/>
      <c r="C99" s="13"/>
      <c r="I99" s="15">
        <f t="shared" si="0"/>
        <v>0</v>
      </c>
      <c r="J99" s="15"/>
      <c r="O99" s="15"/>
      <c r="R99" s="16"/>
      <c r="S99" s="16"/>
    </row>
    <row r="100" spans="2:21" x14ac:dyDescent="0.2">
      <c r="B100" s="13"/>
      <c r="C100" s="13"/>
      <c r="I100" s="15">
        <f t="shared" si="0"/>
        <v>0</v>
      </c>
      <c r="J100" s="15"/>
      <c r="O100" s="15"/>
      <c r="R100" s="16"/>
      <c r="S100" s="16"/>
    </row>
    <row r="101" spans="2:21" x14ac:dyDescent="0.2">
      <c r="B101" s="13"/>
      <c r="C101" s="13"/>
      <c r="I101" s="15">
        <f t="shared" si="0"/>
        <v>0</v>
      </c>
      <c r="J101" s="15"/>
      <c r="O101" s="15"/>
      <c r="R101" s="16"/>
      <c r="S101" s="16"/>
    </row>
    <row r="102" spans="2:21" x14ac:dyDescent="0.2">
      <c r="B102" s="13"/>
      <c r="C102" s="13"/>
      <c r="I102" s="15">
        <f t="shared" si="0"/>
        <v>0</v>
      </c>
      <c r="J102" s="15"/>
      <c r="O102" s="15"/>
      <c r="P102" s="16"/>
      <c r="U102" s="19"/>
    </row>
    <row r="103" spans="2:21" x14ac:dyDescent="0.2">
      <c r="B103" s="13"/>
      <c r="C103" s="13"/>
      <c r="I103" s="15">
        <f t="shared" si="0"/>
        <v>0</v>
      </c>
      <c r="J103" s="15"/>
      <c r="O103" s="15"/>
    </row>
    <row r="104" spans="2:21" x14ac:dyDescent="0.2">
      <c r="B104" s="13"/>
      <c r="C104" s="13"/>
      <c r="I104" s="15">
        <f t="shared" si="0"/>
        <v>0</v>
      </c>
      <c r="J104" s="15"/>
      <c r="O104" s="15"/>
      <c r="R104" s="16"/>
      <c r="S104" s="16"/>
    </row>
    <row r="105" spans="2:21" x14ac:dyDescent="0.2">
      <c r="B105" s="13"/>
      <c r="C105" s="13"/>
      <c r="I105" s="15">
        <f t="shared" si="0"/>
        <v>0</v>
      </c>
      <c r="J105" s="15"/>
      <c r="O105" s="15"/>
    </row>
    <row r="106" spans="2:21" x14ac:dyDescent="0.2">
      <c r="B106" s="13"/>
      <c r="C106" s="13"/>
      <c r="I106" s="15">
        <f t="shared" si="0"/>
        <v>0</v>
      </c>
      <c r="J106" s="15"/>
      <c r="O106" s="15"/>
      <c r="P106" s="16"/>
      <c r="U106" s="19"/>
    </row>
    <row r="107" spans="2:21" x14ac:dyDescent="0.2">
      <c r="B107" s="13"/>
      <c r="C107" s="13"/>
      <c r="I107" s="15">
        <f t="shared" si="0"/>
        <v>0</v>
      </c>
      <c r="J107" s="15"/>
      <c r="O107" s="15"/>
    </row>
    <row r="108" spans="2:21" x14ac:dyDescent="0.2">
      <c r="B108" s="13"/>
      <c r="C108" s="13"/>
      <c r="I108" s="15">
        <f t="shared" si="0"/>
        <v>0</v>
      </c>
      <c r="J108" s="15"/>
      <c r="O108" s="15"/>
      <c r="R108" s="16"/>
      <c r="S108" s="16"/>
    </row>
    <row r="109" spans="2:21" x14ac:dyDescent="0.2">
      <c r="B109" s="13"/>
      <c r="C109" s="13"/>
      <c r="I109" s="15">
        <f t="shared" si="0"/>
        <v>0</v>
      </c>
    </row>
    <row r="110" spans="2:21" x14ac:dyDescent="0.2">
      <c r="B110" s="13"/>
      <c r="C110" s="13"/>
      <c r="I110" s="15">
        <f t="shared" si="0"/>
        <v>0</v>
      </c>
    </row>
    <row r="111" spans="2:21" x14ac:dyDescent="0.2">
      <c r="B111" s="13"/>
      <c r="C111" s="13"/>
      <c r="I111" s="15">
        <f t="shared" si="0"/>
        <v>0</v>
      </c>
      <c r="R111" s="16"/>
      <c r="S111" s="16"/>
    </row>
    <row r="112" spans="2:21" x14ac:dyDescent="0.2">
      <c r="B112" s="13"/>
      <c r="C112" s="13"/>
      <c r="I112" s="15">
        <f t="shared" si="0"/>
        <v>0</v>
      </c>
    </row>
    <row r="113" spans="2:21" x14ac:dyDescent="0.2">
      <c r="B113" s="13"/>
      <c r="C113" s="13"/>
      <c r="I113" s="15">
        <f t="shared" si="0"/>
        <v>0</v>
      </c>
      <c r="R113" s="16"/>
      <c r="S113" s="16"/>
    </row>
    <row r="114" spans="2:21" x14ac:dyDescent="0.2">
      <c r="B114" s="13"/>
      <c r="C114" s="13"/>
      <c r="I114" s="16"/>
      <c r="R114" s="16"/>
      <c r="S114" s="16"/>
    </row>
    <row r="115" spans="2:21" x14ac:dyDescent="0.2">
      <c r="B115" s="13"/>
      <c r="C115" s="13"/>
      <c r="P115" s="16"/>
    </row>
    <row r="116" spans="2:21" ht="60.75" customHeight="1" x14ac:dyDescent="0.2">
      <c r="B116" s="13"/>
      <c r="C116" s="13"/>
      <c r="O116" s="16"/>
      <c r="P116" s="15"/>
    </row>
    <row r="117" spans="2:21" x14ac:dyDescent="0.2">
      <c r="B117" s="13"/>
      <c r="C117" s="13"/>
    </row>
    <row r="118" spans="2:21" x14ac:dyDescent="0.2">
      <c r="B118" s="13"/>
      <c r="C118" s="13"/>
      <c r="I118" s="16"/>
      <c r="R118" s="16"/>
      <c r="S118" s="16"/>
    </row>
    <row r="119" spans="2:21" x14ac:dyDescent="0.2">
      <c r="B119" s="13"/>
      <c r="C119" s="13"/>
    </row>
    <row r="120" spans="2:21" x14ac:dyDescent="0.2">
      <c r="B120" s="13"/>
      <c r="C120" s="13"/>
      <c r="O120" s="23"/>
      <c r="P120" s="19"/>
      <c r="Q120" s="19"/>
      <c r="R120" s="23"/>
      <c r="S120" s="23"/>
      <c r="U120" s="19"/>
    </row>
    <row r="121" spans="2:21" x14ac:dyDescent="0.2">
      <c r="B121" s="13"/>
      <c r="C121" s="13"/>
      <c r="O121" s="17"/>
      <c r="P121" s="16"/>
    </row>
    <row r="122" spans="2:21" x14ac:dyDescent="0.2">
      <c r="B122" s="13"/>
      <c r="C122" s="13"/>
      <c r="O122" s="17"/>
    </row>
    <row r="123" spans="2:21" x14ac:dyDescent="0.2">
      <c r="B123" s="13"/>
      <c r="C123" s="13"/>
      <c r="I123" s="16"/>
      <c r="O123" s="17"/>
      <c r="R123" s="16"/>
      <c r="S123" s="16"/>
    </row>
    <row r="124" spans="2:21" x14ac:dyDescent="0.2">
      <c r="B124" s="13"/>
      <c r="C124" s="13"/>
      <c r="J124" s="16"/>
      <c r="O124" s="17"/>
      <c r="P124" s="16"/>
    </row>
    <row r="125" spans="2:21" x14ac:dyDescent="0.2">
      <c r="B125" s="13"/>
      <c r="C125" s="13"/>
      <c r="O125" s="17"/>
    </row>
    <row r="126" spans="2:21" x14ac:dyDescent="0.2">
      <c r="B126" s="13"/>
      <c r="C126" s="13"/>
      <c r="I126" s="16"/>
      <c r="O126" s="17"/>
      <c r="R126" s="16"/>
      <c r="S126" s="16"/>
    </row>
    <row r="127" spans="2:21" x14ac:dyDescent="0.2">
      <c r="B127" s="13"/>
      <c r="C127" s="13"/>
      <c r="I127" s="16"/>
      <c r="O127" s="17"/>
      <c r="R127" s="16"/>
      <c r="S127" s="16"/>
    </row>
    <row r="128" spans="2:21" x14ac:dyDescent="0.2">
      <c r="B128" s="13"/>
      <c r="C128" s="13"/>
      <c r="O128" s="17"/>
    </row>
    <row r="129" spans="2:21" ht="67.5" customHeight="1" x14ac:dyDescent="0.2">
      <c r="B129" s="13"/>
      <c r="C129" s="13"/>
      <c r="O129" s="23"/>
      <c r="U129" s="16"/>
    </row>
    <row r="130" spans="2:21" x14ac:dyDescent="0.2">
      <c r="B130" s="13"/>
      <c r="C130" s="13"/>
      <c r="I130" s="16"/>
      <c r="N130" s="16"/>
      <c r="O130" s="23"/>
      <c r="P130" s="15"/>
      <c r="R130" s="16"/>
      <c r="S130" s="16"/>
    </row>
    <row r="131" spans="2:21" x14ac:dyDescent="0.2">
      <c r="B131" s="13"/>
      <c r="C131" s="13"/>
      <c r="O131" s="17"/>
    </row>
    <row r="132" spans="2:21" x14ac:dyDescent="0.2">
      <c r="B132" s="13"/>
      <c r="C132" s="13"/>
      <c r="O132" s="17"/>
    </row>
    <row r="133" spans="2:21" x14ac:dyDescent="0.2">
      <c r="B133" s="13"/>
      <c r="C133" s="13"/>
      <c r="I133" s="16"/>
      <c r="O133" s="17"/>
    </row>
    <row r="134" spans="2:21" x14ac:dyDescent="0.2">
      <c r="B134" s="13"/>
      <c r="C134" s="13"/>
      <c r="O134" s="17"/>
    </row>
    <row r="135" spans="2:21" x14ac:dyDescent="0.2">
      <c r="B135" s="13"/>
      <c r="C135" s="13"/>
      <c r="O135" s="17"/>
      <c r="P135" s="16"/>
    </row>
    <row r="136" spans="2:21" x14ac:dyDescent="0.2">
      <c r="B136" s="13"/>
      <c r="C136" s="13"/>
      <c r="O136" s="17"/>
      <c r="P136" s="16"/>
    </row>
    <row r="137" spans="2:21" x14ac:dyDescent="0.2">
      <c r="B137" s="13"/>
      <c r="C137" s="13"/>
      <c r="I137" s="16"/>
      <c r="O137" s="17"/>
    </row>
    <row r="138" spans="2:21" x14ac:dyDescent="0.2">
      <c r="B138" s="13"/>
      <c r="C138" s="13"/>
      <c r="I138" s="16"/>
      <c r="O138" s="17"/>
    </row>
    <row r="139" spans="2:21" x14ac:dyDescent="0.2">
      <c r="B139" s="13"/>
      <c r="C139" s="13"/>
      <c r="I139" s="16"/>
      <c r="O139" s="17"/>
    </row>
    <row r="140" spans="2:21" x14ac:dyDescent="0.2">
      <c r="B140" s="13"/>
      <c r="C140" s="13"/>
      <c r="I140" s="16"/>
      <c r="O140" s="17"/>
    </row>
    <row r="141" spans="2:21" x14ac:dyDescent="0.2">
      <c r="B141" s="13"/>
      <c r="C141" s="13"/>
      <c r="I141" s="16"/>
      <c r="O141" s="17"/>
    </row>
    <row r="142" spans="2:21" x14ac:dyDescent="0.2">
      <c r="B142" s="13"/>
      <c r="C142" s="13"/>
      <c r="I142" s="16"/>
      <c r="O142" s="17"/>
    </row>
    <row r="143" spans="2:21" x14ac:dyDescent="0.2">
      <c r="B143" s="13"/>
      <c r="C143" s="13"/>
      <c r="I143" s="16"/>
      <c r="O143" s="17"/>
    </row>
    <row r="144" spans="2:21" x14ac:dyDescent="0.2">
      <c r="B144" s="13"/>
      <c r="C144" s="13"/>
      <c r="I144" s="16"/>
      <c r="O144" s="17"/>
    </row>
    <row r="145" spans="1:19" x14ac:dyDescent="0.2">
      <c r="B145" s="13"/>
      <c r="C145" s="13"/>
      <c r="I145" s="16"/>
      <c r="O145" s="17"/>
    </row>
    <row r="146" spans="1:19" x14ac:dyDescent="0.2">
      <c r="B146" s="13"/>
      <c r="C146" s="13"/>
      <c r="O146" s="17"/>
    </row>
    <row r="147" spans="1:19" x14ac:dyDescent="0.2">
      <c r="B147" s="13"/>
      <c r="C147" s="13"/>
      <c r="O147" s="17"/>
    </row>
    <row r="148" spans="1:19" x14ac:dyDescent="0.2">
      <c r="B148" s="13"/>
      <c r="C148" s="13"/>
    </row>
    <row r="149" spans="1:19" x14ac:dyDescent="0.2">
      <c r="A149" s="6" t="s">
        <v>30</v>
      </c>
      <c r="G149" s="6">
        <f>SUM(G4:G148)</f>
        <v>8521</v>
      </c>
      <c r="I149" s="15">
        <f>SUM(I4:I148)</f>
        <v>1714.8100000000002</v>
      </c>
      <c r="J149" s="6">
        <f>SUM(J4:J148)</f>
        <v>9.8000000000000007</v>
      </c>
      <c r="O149" s="6">
        <f>SUM(O4:O148)</f>
        <v>810.48</v>
      </c>
      <c r="P149" s="16">
        <f>SUM(P4:P148)</f>
        <v>103.55</v>
      </c>
      <c r="R149" s="16">
        <f>SUM(R4:R148)</f>
        <v>429.05000000000007</v>
      </c>
      <c r="S149" s="16">
        <f>SUM(S4:S148)</f>
        <v>2818.4100000000003</v>
      </c>
    </row>
  </sheetData>
  <mergeCells count="4">
    <mergeCell ref="D1:E1"/>
    <mergeCell ref="K1:O2"/>
    <mergeCell ref="P1:T2"/>
    <mergeCell ref="D2:E2"/>
  </mergeCells>
  <pageMargins left="0.23622047244094491" right="0.23622047244094491" top="0.74803149606299213" bottom="0.74803149606299213" header="0.31496062992125984" footer="0.31496062992125984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zoomScale="115" zoomScaleNormal="115" workbookViewId="0">
      <pane ySplit="3" topLeftCell="A75" activePane="bottomLeft" state="frozen"/>
      <selection pane="bottomLeft" activeCell="B85" sqref="B85"/>
    </sheetView>
  </sheetViews>
  <sheetFormatPr defaultColWidth="8.88671875" defaultRowHeight="14.4" x14ac:dyDescent="0.3"/>
  <cols>
    <col min="1" max="1" width="10.6640625" style="32" bestFit="1" customWidth="1"/>
    <col min="2" max="3" width="11.88671875" style="32" bestFit="1" customWidth="1"/>
    <col min="4" max="4" width="17.33203125" style="32" bestFit="1" customWidth="1"/>
    <col min="5" max="5" width="19.6640625" style="32" bestFit="1" customWidth="1"/>
    <col min="6" max="6" width="31.88671875" style="32" bestFit="1" customWidth="1"/>
    <col min="7" max="7" width="8.44140625" style="47" bestFit="1" customWidth="1"/>
    <col min="8" max="14" width="10.6640625" style="32" customWidth="1"/>
    <col min="15" max="16" width="10.6640625" style="42" customWidth="1"/>
    <col min="17" max="17" width="10.6640625" style="40" customWidth="1"/>
    <col min="18" max="18" width="10.6640625" style="41" customWidth="1"/>
    <col min="19" max="19" width="10.6640625" style="40" customWidth="1"/>
    <col min="20" max="20" width="10.6640625" style="41" customWidth="1"/>
    <col min="21" max="21" width="10.6640625" style="45" customWidth="1"/>
    <col min="22" max="22" width="34.109375" style="32" bestFit="1" customWidth="1"/>
    <col min="23" max="23" width="8.33203125" style="32" bestFit="1" customWidth="1"/>
    <col min="24" max="16384" width="8.88671875" style="32"/>
  </cols>
  <sheetData>
    <row r="1" spans="1:23" ht="37.5" customHeight="1" x14ac:dyDescent="0.3">
      <c r="A1" s="27" t="s">
        <v>0</v>
      </c>
      <c r="B1" s="27"/>
      <c r="C1" s="27"/>
      <c r="D1" s="81" t="s">
        <v>1</v>
      </c>
      <c r="E1" s="81"/>
      <c r="F1" s="28"/>
      <c r="G1" s="46" t="s">
        <v>2</v>
      </c>
      <c r="H1" s="29" t="s">
        <v>171</v>
      </c>
      <c r="I1" s="30"/>
      <c r="J1" s="30"/>
      <c r="K1" s="82" t="s">
        <v>4</v>
      </c>
      <c r="L1" s="82"/>
      <c r="M1" s="82"/>
      <c r="N1" s="82"/>
      <c r="O1" s="82"/>
      <c r="P1" s="83" t="s">
        <v>5</v>
      </c>
      <c r="Q1" s="83"/>
      <c r="R1" s="83"/>
      <c r="S1" s="83"/>
      <c r="T1" s="83"/>
      <c r="U1" s="83"/>
      <c r="V1" s="31"/>
      <c r="W1" s="31" t="s">
        <v>6</v>
      </c>
    </row>
    <row r="2" spans="1:23" ht="18" x14ac:dyDescent="0.3">
      <c r="A2" s="27" t="s">
        <v>7</v>
      </c>
      <c r="B2" s="27"/>
      <c r="C2" s="33"/>
      <c r="D2" s="81" t="s">
        <v>8</v>
      </c>
      <c r="E2" s="81"/>
      <c r="F2" s="28"/>
      <c r="G2" s="46" t="s">
        <v>9</v>
      </c>
      <c r="H2" s="29"/>
      <c r="I2" s="30"/>
      <c r="J2" s="30"/>
      <c r="K2" s="82"/>
      <c r="L2" s="82"/>
      <c r="M2" s="82"/>
      <c r="N2" s="82"/>
      <c r="O2" s="82"/>
      <c r="P2" s="83"/>
      <c r="Q2" s="83"/>
      <c r="R2" s="83"/>
      <c r="S2" s="83"/>
      <c r="T2" s="83"/>
      <c r="U2" s="83"/>
      <c r="V2" s="31"/>
      <c r="W2" s="31"/>
    </row>
    <row r="3" spans="1:23" s="47" customFormat="1" ht="45" x14ac:dyDescent="0.3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173</v>
      </c>
      <c r="Q3" s="38" t="s">
        <v>197</v>
      </c>
      <c r="R3" s="36" t="s">
        <v>172</v>
      </c>
      <c r="S3" s="36" t="s">
        <v>201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x14ac:dyDescent="0.3">
      <c r="A4" s="32">
        <v>1</v>
      </c>
      <c r="B4" s="39">
        <v>43476</v>
      </c>
      <c r="C4" s="39">
        <v>43111</v>
      </c>
      <c r="D4" s="40" t="s">
        <v>39</v>
      </c>
      <c r="E4" s="40" t="s">
        <v>54</v>
      </c>
      <c r="F4" s="40" t="s">
        <v>176</v>
      </c>
      <c r="G4" s="47">
        <v>38</v>
      </c>
      <c r="H4" s="32">
        <v>0.45</v>
      </c>
      <c r="I4" s="41">
        <f>G4*H4</f>
        <v>17.100000000000001</v>
      </c>
      <c r="T4" s="41">
        <f t="shared" ref="T4:T71" si="0">J4+O4+P4+R4</f>
        <v>0</v>
      </c>
      <c r="U4" s="43">
        <f>I4+T4</f>
        <v>17.100000000000001</v>
      </c>
    </row>
    <row r="5" spans="1:23" x14ac:dyDescent="0.3">
      <c r="A5" s="32">
        <v>2</v>
      </c>
      <c r="B5" s="39">
        <v>43476</v>
      </c>
      <c r="C5" s="39">
        <v>43476</v>
      </c>
      <c r="D5" s="40" t="s">
        <v>54</v>
      </c>
      <c r="E5" s="40" t="s">
        <v>40</v>
      </c>
      <c r="F5" s="40" t="s">
        <v>176</v>
      </c>
      <c r="G5" s="47">
        <v>7</v>
      </c>
      <c r="H5" s="32">
        <v>0.45</v>
      </c>
      <c r="I5" s="41">
        <f t="shared" ref="I5:I73" si="1">G5*H5</f>
        <v>3.15</v>
      </c>
      <c r="T5" s="41">
        <f t="shared" si="0"/>
        <v>0</v>
      </c>
      <c r="U5" s="43">
        <f t="shared" ref="U5:U72" si="2">I5+T5</f>
        <v>3.15</v>
      </c>
    </row>
    <row r="6" spans="1:23" x14ac:dyDescent="0.3">
      <c r="A6" s="32">
        <v>3</v>
      </c>
      <c r="B6" s="39">
        <v>43476</v>
      </c>
      <c r="C6" s="39">
        <v>43476</v>
      </c>
      <c r="D6" s="32" t="s">
        <v>40</v>
      </c>
      <c r="E6" s="40" t="s">
        <v>177</v>
      </c>
      <c r="F6" s="40" t="s">
        <v>178</v>
      </c>
      <c r="G6" s="47">
        <v>15</v>
      </c>
      <c r="H6" s="32">
        <v>0.45</v>
      </c>
      <c r="I6" s="41">
        <f t="shared" si="1"/>
        <v>6.75</v>
      </c>
      <c r="T6" s="41">
        <f t="shared" si="0"/>
        <v>0</v>
      </c>
      <c r="U6" s="43">
        <f t="shared" si="2"/>
        <v>6.75</v>
      </c>
    </row>
    <row r="7" spans="1:23" x14ac:dyDescent="0.3">
      <c r="A7" s="32">
        <v>4</v>
      </c>
      <c r="B7" s="39">
        <v>43476</v>
      </c>
      <c r="C7" s="39">
        <v>43476</v>
      </c>
      <c r="D7" s="32" t="s">
        <v>177</v>
      </c>
      <c r="E7" s="40" t="s">
        <v>39</v>
      </c>
      <c r="F7" s="40" t="s">
        <v>178</v>
      </c>
      <c r="G7" s="47">
        <v>40</v>
      </c>
      <c r="H7" s="32">
        <v>0.45</v>
      </c>
      <c r="I7" s="41">
        <f t="shared" si="1"/>
        <v>18</v>
      </c>
      <c r="T7" s="41">
        <f t="shared" si="0"/>
        <v>0</v>
      </c>
      <c r="U7" s="43">
        <f t="shared" si="2"/>
        <v>18</v>
      </c>
    </row>
    <row r="8" spans="1:23" x14ac:dyDescent="0.3">
      <c r="A8" s="32">
        <v>5</v>
      </c>
      <c r="B8" s="39">
        <v>43488</v>
      </c>
      <c r="C8" s="39">
        <v>43489</v>
      </c>
      <c r="D8" s="32" t="s">
        <v>61</v>
      </c>
      <c r="E8" s="40" t="s">
        <v>34</v>
      </c>
      <c r="F8" s="44" t="s">
        <v>160</v>
      </c>
      <c r="G8" s="47">
        <v>139</v>
      </c>
      <c r="H8" s="32">
        <v>0.15</v>
      </c>
      <c r="I8" s="41">
        <f t="shared" si="1"/>
        <v>20.849999999999998</v>
      </c>
      <c r="P8" s="42">
        <v>25.1</v>
      </c>
      <c r="T8" s="41">
        <f t="shared" si="0"/>
        <v>25.1</v>
      </c>
      <c r="U8" s="43">
        <f t="shared" si="2"/>
        <v>45.95</v>
      </c>
    </row>
    <row r="9" spans="1:23" ht="28.8" x14ac:dyDescent="0.3">
      <c r="B9" s="39">
        <v>43488</v>
      </c>
      <c r="C9" s="39">
        <v>43489</v>
      </c>
      <c r="D9" s="32" t="s">
        <v>34</v>
      </c>
      <c r="E9" s="40" t="s">
        <v>47</v>
      </c>
      <c r="F9" s="44" t="s">
        <v>200</v>
      </c>
      <c r="I9" s="41"/>
      <c r="J9" s="32">
        <v>34.1</v>
      </c>
      <c r="M9" s="32" t="s">
        <v>57</v>
      </c>
      <c r="O9" s="42">
        <v>194</v>
      </c>
      <c r="P9" s="42">
        <v>21.7</v>
      </c>
      <c r="Q9" s="40" t="s">
        <v>202</v>
      </c>
      <c r="R9" s="41">
        <v>25.31</v>
      </c>
      <c r="S9" s="40" t="s">
        <v>168</v>
      </c>
      <c r="T9" s="41">
        <f t="shared" si="0"/>
        <v>275.10999999999996</v>
      </c>
      <c r="U9" s="43">
        <f t="shared" si="2"/>
        <v>275.10999999999996</v>
      </c>
    </row>
    <row r="10" spans="1:23" x14ac:dyDescent="0.3">
      <c r="A10" s="32">
        <v>6</v>
      </c>
      <c r="B10" s="39">
        <v>43494</v>
      </c>
      <c r="C10" s="39">
        <v>43494</v>
      </c>
      <c r="D10" s="32" t="s">
        <v>61</v>
      </c>
      <c r="E10" s="40" t="s">
        <v>179</v>
      </c>
      <c r="F10" s="44" t="s">
        <v>180</v>
      </c>
      <c r="G10" s="47">
        <v>33</v>
      </c>
      <c r="H10" s="32">
        <v>0.45</v>
      </c>
      <c r="I10" s="41">
        <f t="shared" si="1"/>
        <v>14.85</v>
      </c>
      <c r="T10" s="41">
        <f t="shared" si="0"/>
        <v>0</v>
      </c>
      <c r="U10" s="43">
        <f t="shared" si="2"/>
        <v>14.85</v>
      </c>
    </row>
    <row r="11" spans="1:23" x14ac:dyDescent="0.3">
      <c r="A11" s="32">
        <v>7</v>
      </c>
      <c r="B11" s="39">
        <v>43494</v>
      </c>
      <c r="C11" s="39">
        <v>43494</v>
      </c>
      <c r="D11" s="32" t="s">
        <v>179</v>
      </c>
      <c r="E11" s="40" t="s">
        <v>39</v>
      </c>
      <c r="F11" s="44" t="s">
        <v>180</v>
      </c>
      <c r="G11" s="47">
        <v>7</v>
      </c>
      <c r="H11" s="32">
        <v>0.45</v>
      </c>
      <c r="I11" s="41">
        <f t="shared" si="1"/>
        <v>3.15</v>
      </c>
      <c r="T11" s="41">
        <f t="shared" si="0"/>
        <v>0</v>
      </c>
      <c r="U11" s="43">
        <f t="shared" si="2"/>
        <v>3.15</v>
      </c>
    </row>
    <row r="12" spans="1:23" x14ac:dyDescent="0.3">
      <c r="B12" s="39">
        <v>43500</v>
      </c>
      <c r="C12" s="39">
        <v>43500</v>
      </c>
      <c r="D12" s="32" t="s">
        <v>39</v>
      </c>
      <c r="E12" s="40" t="s">
        <v>183</v>
      </c>
      <c r="F12" s="44" t="s">
        <v>184</v>
      </c>
      <c r="G12" s="47">
        <v>50</v>
      </c>
      <c r="H12" s="32">
        <v>0.15</v>
      </c>
      <c r="I12" s="41">
        <f t="shared" si="1"/>
        <v>7.5</v>
      </c>
      <c r="T12" s="41">
        <f t="shared" si="0"/>
        <v>0</v>
      </c>
      <c r="U12" s="43">
        <f t="shared" si="2"/>
        <v>7.5</v>
      </c>
    </row>
    <row r="13" spans="1:23" x14ac:dyDescent="0.3">
      <c r="B13" s="39">
        <v>43504</v>
      </c>
      <c r="C13" s="39">
        <v>43504</v>
      </c>
      <c r="D13" s="32" t="s">
        <v>185</v>
      </c>
      <c r="E13" s="40" t="s">
        <v>34</v>
      </c>
      <c r="F13" s="44" t="s">
        <v>186</v>
      </c>
      <c r="G13" s="47">
        <v>138</v>
      </c>
      <c r="H13" s="32">
        <v>0.15</v>
      </c>
      <c r="I13" s="41">
        <f t="shared" si="1"/>
        <v>20.7</v>
      </c>
      <c r="T13" s="41">
        <f t="shared" si="0"/>
        <v>0</v>
      </c>
      <c r="U13" s="43">
        <f t="shared" si="2"/>
        <v>20.7</v>
      </c>
    </row>
    <row r="14" spans="1:23" x14ac:dyDescent="0.3">
      <c r="A14" s="32">
        <v>8</v>
      </c>
      <c r="B14" s="39">
        <v>43508</v>
      </c>
      <c r="C14" s="39">
        <v>43508</v>
      </c>
      <c r="D14" s="32" t="s">
        <v>39</v>
      </c>
      <c r="E14" s="40" t="s">
        <v>143</v>
      </c>
      <c r="F14" s="44" t="s">
        <v>92</v>
      </c>
      <c r="G14" s="47">
        <v>16</v>
      </c>
      <c r="H14" s="32">
        <v>0.45</v>
      </c>
      <c r="I14" s="41">
        <f t="shared" si="1"/>
        <v>7.2</v>
      </c>
      <c r="T14" s="41">
        <f t="shared" si="0"/>
        <v>0</v>
      </c>
      <c r="U14" s="43">
        <f t="shared" si="2"/>
        <v>7.2</v>
      </c>
    </row>
    <row r="15" spans="1:23" x14ac:dyDescent="0.3">
      <c r="A15" s="32">
        <v>9</v>
      </c>
      <c r="B15" s="39">
        <v>43508</v>
      </c>
      <c r="C15" s="39">
        <v>43508</v>
      </c>
      <c r="D15" s="32" t="s">
        <v>143</v>
      </c>
      <c r="E15" s="40" t="s">
        <v>39</v>
      </c>
      <c r="F15" s="44" t="s">
        <v>92</v>
      </c>
      <c r="G15" s="47">
        <v>16</v>
      </c>
      <c r="H15" s="32">
        <v>0.45</v>
      </c>
      <c r="I15" s="41">
        <f t="shared" si="1"/>
        <v>7.2</v>
      </c>
      <c r="T15" s="41">
        <f t="shared" si="0"/>
        <v>0</v>
      </c>
      <c r="U15" s="43">
        <f t="shared" si="2"/>
        <v>7.2</v>
      </c>
    </row>
    <row r="16" spans="1:23" x14ac:dyDescent="0.3">
      <c r="A16" s="32">
        <v>10</v>
      </c>
      <c r="B16" s="39">
        <v>43511</v>
      </c>
      <c r="C16" s="39">
        <v>43511</v>
      </c>
      <c r="D16" s="32" t="s">
        <v>54</v>
      </c>
      <c r="E16" s="40" t="s">
        <v>42</v>
      </c>
      <c r="F16" s="44" t="s">
        <v>181</v>
      </c>
      <c r="G16" s="47">
        <v>46</v>
      </c>
      <c r="H16" s="32">
        <v>0.45</v>
      </c>
      <c r="I16" s="41">
        <f t="shared" si="1"/>
        <v>20.7</v>
      </c>
      <c r="T16" s="41">
        <f t="shared" si="0"/>
        <v>0</v>
      </c>
      <c r="U16" s="43">
        <f t="shared" si="2"/>
        <v>20.7</v>
      </c>
    </row>
    <row r="17" spans="1:23" x14ac:dyDescent="0.3">
      <c r="A17" s="32">
        <v>11</v>
      </c>
      <c r="B17" s="39">
        <v>43511</v>
      </c>
      <c r="C17" s="39">
        <v>43511</v>
      </c>
      <c r="D17" s="32" t="s">
        <v>42</v>
      </c>
      <c r="E17" s="40" t="s">
        <v>39</v>
      </c>
      <c r="F17" s="44" t="s">
        <v>182</v>
      </c>
      <c r="G17" s="47">
        <v>16</v>
      </c>
      <c r="H17" s="32">
        <v>0.45</v>
      </c>
      <c r="I17" s="41">
        <f t="shared" si="1"/>
        <v>7.2</v>
      </c>
      <c r="T17" s="41">
        <f t="shared" si="0"/>
        <v>0</v>
      </c>
      <c r="U17" s="43">
        <f t="shared" si="2"/>
        <v>7.2</v>
      </c>
    </row>
    <row r="18" spans="1:23" x14ac:dyDescent="0.3">
      <c r="B18" s="39">
        <v>43529</v>
      </c>
      <c r="C18" s="39">
        <v>43529</v>
      </c>
      <c r="D18" s="32" t="s">
        <v>39</v>
      </c>
      <c r="E18" s="40" t="s">
        <v>35</v>
      </c>
      <c r="F18" s="44" t="s">
        <v>195</v>
      </c>
      <c r="G18" s="47">
        <v>24</v>
      </c>
      <c r="H18" s="32">
        <v>0.45</v>
      </c>
      <c r="I18" s="41">
        <f t="shared" si="1"/>
        <v>10.8</v>
      </c>
      <c r="T18" s="41">
        <f t="shared" si="0"/>
        <v>0</v>
      </c>
      <c r="U18" s="43">
        <f t="shared" si="2"/>
        <v>10.8</v>
      </c>
    </row>
    <row r="19" spans="1:23" x14ac:dyDescent="0.3">
      <c r="B19" s="39">
        <v>43164</v>
      </c>
      <c r="C19" s="39">
        <v>43529</v>
      </c>
      <c r="D19" s="32" t="s">
        <v>35</v>
      </c>
      <c r="E19" s="40" t="s">
        <v>39</v>
      </c>
      <c r="F19" s="44" t="s">
        <v>195</v>
      </c>
      <c r="G19" s="47">
        <v>24</v>
      </c>
      <c r="H19" s="32">
        <v>0.45</v>
      </c>
      <c r="I19" s="41">
        <f t="shared" si="1"/>
        <v>10.8</v>
      </c>
      <c r="P19" s="42">
        <v>2.2000000000000002</v>
      </c>
      <c r="Q19" s="40" t="s">
        <v>198</v>
      </c>
      <c r="T19" s="41">
        <f t="shared" si="0"/>
        <v>2.2000000000000002</v>
      </c>
      <c r="U19" s="43">
        <f t="shared" si="2"/>
        <v>13</v>
      </c>
    </row>
    <row r="20" spans="1:23" x14ac:dyDescent="0.3">
      <c r="A20" s="32">
        <v>12</v>
      </c>
      <c r="B20" s="39">
        <v>43532</v>
      </c>
      <c r="C20" s="39">
        <v>43532</v>
      </c>
      <c r="D20" s="32" t="s">
        <v>185</v>
      </c>
      <c r="E20" s="40" t="s">
        <v>61</v>
      </c>
      <c r="F20" s="44" t="s">
        <v>187</v>
      </c>
      <c r="G20" s="47">
        <v>9</v>
      </c>
      <c r="H20" s="32">
        <v>0.15</v>
      </c>
      <c r="I20" s="41">
        <f t="shared" si="1"/>
        <v>1.3499999999999999</v>
      </c>
      <c r="T20" s="41">
        <f t="shared" si="0"/>
        <v>0</v>
      </c>
      <c r="U20" s="43">
        <f t="shared" si="2"/>
        <v>1.3499999999999999</v>
      </c>
    </row>
    <row r="21" spans="1:23" x14ac:dyDescent="0.3">
      <c r="B21" s="39">
        <v>43539</v>
      </c>
      <c r="C21" s="39">
        <v>43539</v>
      </c>
      <c r="D21" s="32" t="s">
        <v>39</v>
      </c>
      <c r="E21" s="40" t="s">
        <v>42</v>
      </c>
      <c r="F21" s="44" t="s">
        <v>196</v>
      </c>
      <c r="G21" s="47">
        <v>17</v>
      </c>
      <c r="H21" s="32">
        <v>0.45</v>
      </c>
      <c r="I21" s="41">
        <f t="shared" si="1"/>
        <v>7.65</v>
      </c>
      <c r="P21" s="42">
        <v>2</v>
      </c>
      <c r="Q21" s="40" t="s">
        <v>198</v>
      </c>
      <c r="T21" s="41">
        <f t="shared" si="0"/>
        <v>2</v>
      </c>
      <c r="U21" s="43">
        <f t="shared" si="2"/>
        <v>9.65</v>
      </c>
    </row>
    <row r="22" spans="1:23" x14ac:dyDescent="0.3">
      <c r="B22" s="39">
        <v>43539</v>
      </c>
      <c r="C22" s="39">
        <v>43539</v>
      </c>
      <c r="D22" s="32" t="s">
        <v>42</v>
      </c>
      <c r="E22" s="40" t="s">
        <v>199</v>
      </c>
      <c r="F22" s="44" t="s">
        <v>195</v>
      </c>
      <c r="G22" s="47">
        <v>71</v>
      </c>
      <c r="H22" s="32">
        <v>0.45</v>
      </c>
      <c r="I22" s="41">
        <f t="shared" si="1"/>
        <v>31.95</v>
      </c>
      <c r="T22" s="41">
        <f t="shared" si="0"/>
        <v>0</v>
      </c>
      <c r="U22" s="43">
        <f t="shared" si="2"/>
        <v>31.95</v>
      </c>
    </row>
    <row r="23" spans="1:23" x14ac:dyDescent="0.3">
      <c r="B23" s="39">
        <v>43539</v>
      </c>
      <c r="C23" s="39">
        <v>43539</v>
      </c>
      <c r="D23" s="32" t="s">
        <v>199</v>
      </c>
      <c r="E23" s="40" t="s">
        <v>39</v>
      </c>
      <c r="F23" s="44" t="s">
        <v>195</v>
      </c>
      <c r="G23" s="47">
        <v>25</v>
      </c>
      <c r="H23" s="32">
        <v>0.45</v>
      </c>
      <c r="I23" s="41">
        <f t="shared" si="1"/>
        <v>11.25</v>
      </c>
      <c r="T23" s="41">
        <f t="shared" si="0"/>
        <v>0</v>
      </c>
      <c r="U23" s="43">
        <f t="shared" si="2"/>
        <v>11.25</v>
      </c>
    </row>
    <row r="24" spans="1:23" ht="28.8" x14ac:dyDescent="0.3">
      <c r="A24" s="32">
        <v>13</v>
      </c>
      <c r="B24" s="39">
        <v>43550</v>
      </c>
      <c r="C24" s="39">
        <v>43551</v>
      </c>
      <c r="D24" s="32" t="s">
        <v>185</v>
      </c>
      <c r="E24" s="40" t="s">
        <v>188</v>
      </c>
      <c r="F24" s="44" t="s">
        <v>189</v>
      </c>
      <c r="G24" s="47">
        <v>152</v>
      </c>
      <c r="H24" s="32">
        <v>0.15</v>
      </c>
      <c r="I24" s="41">
        <f t="shared" si="1"/>
        <v>22.8</v>
      </c>
      <c r="M24" s="32" t="s">
        <v>57</v>
      </c>
      <c r="O24" s="42">
        <v>129</v>
      </c>
      <c r="P24" s="42">
        <v>12</v>
      </c>
      <c r="Q24" s="40" t="s">
        <v>198</v>
      </c>
      <c r="R24" s="41">
        <v>25.84</v>
      </c>
      <c r="S24" s="40" t="s">
        <v>168</v>
      </c>
      <c r="T24" s="41">
        <f t="shared" si="0"/>
        <v>166.84</v>
      </c>
      <c r="U24" s="43">
        <f t="shared" si="2"/>
        <v>189.64000000000001</v>
      </c>
      <c r="V24" s="32" t="s">
        <v>203</v>
      </c>
    </row>
    <row r="25" spans="1:23" x14ac:dyDescent="0.3">
      <c r="B25" s="39"/>
      <c r="C25" s="39">
        <v>43553</v>
      </c>
      <c r="D25" s="32" t="s">
        <v>185</v>
      </c>
      <c r="E25" s="40" t="s">
        <v>204</v>
      </c>
      <c r="F25" s="44" t="s">
        <v>182</v>
      </c>
      <c r="I25" s="41">
        <f t="shared" si="1"/>
        <v>0</v>
      </c>
      <c r="P25" s="42">
        <v>2.6</v>
      </c>
      <c r="Q25" s="40" t="s">
        <v>198</v>
      </c>
      <c r="T25" s="41">
        <f t="shared" si="0"/>
        <v>2.6</v>
      </c>
      <c r="U25" s="43">
        <f t="shared" si="2"/>
        <v>2.6</v>
      </c>
    </row>
    <row r="26" spans="1:23" x14ac:dyDescent="0.3">
      <c r="A26" s="50" t="s">
        <v>271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/>
    </row>
    <row r="27" spans="1:23" x14ac:dyDescent="0.3">
      <c r="B27" s="39">
        <v>43558</v>
      </c>
      <c r="C27" s="39">
        <v>43558</v>
      </c>
      <c r="D27" s="32" t="s">
        <v>185</v>
      </c>
      <c r="E27" s="40" t="s">
        <v>205</v>
      </c>
      <c r="F27" s="44" t="s">
        <v>206</v>
      </c>
      <c r="G27" s="47">
        <v>32</v>
      </c>
      <c r="H27" s="32">
        <v>0.45</v>
      </c>
      <c r="I27" s="41">
        <f t="shared" si="1"/>
        <v>14.4</v>
      </c>
      <c r="T27" s="41">
        <f t="shared" si="0"/>
        <v>0</v>
      </c>
      <c r="U27" s="43">
        <f t="shared" si="2"/>
        <v>14.4</v>
      </c>
    </row>
    <row r="28" spans="1:23" ht="28.8" x14ac:dyDescent="0.3">
      <c r="A28" s="32">
        <v>14</v>
      </c>
      <c r="B28" s="39">
        <v>43559</v>
      </c>
      <c r="C28" s="39">
        <v>43559</v>
      </c>
      <c r="D28" s="32" t="s">
        <v>185</v>
      </c>
      <c r="E28" s="40" t="s">
        <v>190</v>
      </c>
      <c r="F28" s="44" t="s">
        <v>191</v>
      </c>
      <c r="G28" s="47">
        <v>204</v>
      </c>
      <c r="H28" s="32">
        <v>0.15</v>
      </c>
      <c r="I28" s="41">
        <f t="shared" si="1"/>
        <v>30.599999999999998</v>
      </c>
      <c r="P28" s="60">
        <v>3.7</v>
      </c>
      <c r="R28" s="59">
        <v>6.64</v>
      </c>
      <c r="S28" s="40" t="s">
        <v>168</v>
      </c>
      <c r="T28" s="41">
        <f t="shared" si="0"/>
        <v>10.34</v>
      </c>
      <c r="U28" s="43">
        <f t="shared" si="2"/>
        <v>40.94</v>
      </c>
    </row>
    <row r="29" spans="1:23" x14ac:dyDescent="0.3">
      <c r="A29" s="32">
        <v>15</v>
      </c>
      <c r="B29" s="39">
        <v>43560</v>
      </c>
      <c r="C29" s="39">
        <v>43560</v>
      </c>
      <c r="D29" s="32" t="s">
        <v>39</v>
      </c>
      <c r="E29" s="40" t="s">
        <v>42</v>
      </c>
      <c r="F29" s="44" t="s">
        <v>192</v>
      </c>
      <c r="G29" s="47">
        <v>97</v>
      </c>
      <c r="H29" s="32">
        <v>0.15</v>
      </c>
      <c r="I29" s="41">
        <f t="shared" si="1"/>
        <v>14.549999999999999</v>
      </c>
      <c r="T29" s="41">
        <f t="shared" si="0"/>
        <v>0</v>
      </c>
      <c r="U29" s="43">
        <f t="shared" si="2"/>
        <v>14.549999999999999</v>
      </c>
    </row>
    <row r="30" spans="1:23" x14ac:dyDescent="0.3">
      <c r="A30" s="32">
        <v>16</v>
      </c>
      <c r="B30" s="39">
        <v>43560</v>
      </c>
      <c r="C30" s="39">
        <v>43560</v>
      </c>
      <c r="D30" s="32" t="s">
        <v>185</v>
      </c>
      <c r="E30" s="40" t="s">
        <v>193</v>
      </c>
      <c r="F30" s="44" t="s">
        <v>194</v>
      </c>
      <c r="G30" s="47">
        <v>14</v>
      </c>
      <c r="H30" s="32">
        <v>0.15</v>
      </c>
      <c r="I30" s="41">
        <f t="shared" si="1"/>
        <v>2.1</v>
      </c>
      <c r="T30" s="41">
        <f t="shared" si="0"/>
        <v>0</v>
      </c>
      <c r="U30" s="43">
        <f t="shared" si="2"/>
        <v>2.1</v>
      </c>
    </row>
    <row r="31" spans="1:23" x14ac:dyDescent="0.3">
      <c r="A31" s="32">
        <v>17</v>
      </c>
      <c r="B31" s="39">
        <v>43562</v>
      </c>
      <c r="C31" s="39">
        <v>43562</v>
      </c>
      <c r="D31" s="32" t="s">
        <v>39</v>
      </c>
      <c r="E31" s="32" t="s">
        <v>207</v>
      </c>
      <c r="F31" s="32" t="s">
        <v>208</v>
      </c>
      <c r="G31" s="47">
        <v>18</v>
      </c>
      <c r="H31" s="32">
        <v>0.45</v>
      </c>
      <c r="I31" s="41">
        <f t="shared" si="1"/>
        <v>8.1</v>
      </c>
      <c r="T31" s="41">
        <f t="shared" si="0"/>
        <v>0</v>
      </c>
      <c r="U31" s="43">
        <f t="shared" si="2"/>
        <v>8.1</v>
      </c>
    </row>
    <row r="32" spans="1:23" x14ac:dyDescent="0.3">
      <c r="A32" s="32">
        <v>18</v>
      </c>
      <c r="B32" s="39">
        <v>43563</v>
      </c>
      <c r="C32" s="39">
        <v>43563</v>
      </c>
      <c r="D32" s="32" t="s">
        <v>39</v>
      </c>
      <c r="E32" s="32" t="s">
        <v>42</v>
      </c>
      <c r="F32" s="32" t="s">
        <v>209</v>
      </c>
      <c r="G32" s="47">
        <v>32</v>
      </c>
      <c r="H32" s="32">
        <v>0.45</v>
      </c>
      <c r="I32" s="41">
        <f t="shared" si="1"/>
        <v>14.4</v>
      </c>
      <c r="T32" s="41">
        <f t="shared" si="0"/>
        <v>0</v>
      </c>
      <c r="U32" s="43">
        <f t="shared" si="2"/>
        <v>14.4</v>
      </c>
    </row>
    <row r="33" spans="1:21" x14ac:dyDescent="0.3">
      <c r="A33" s="32">
        <v>19</v>
      </c>
      <c r="B33" s="39">
        <v>43565</v>
      </c>
      <c r="C33" s="39">
        <v>43565</v>
      </c>
      <c r="D33" s="32" t="s">
        <v>39</v>
      </c>
      <c r="E33" s="32" t="s">
        <v>54</v>
      </c>
      <c r="F33" s="32" t="s">
        <v>138</v>
      </c>
      <c r="G33" s="47">
        <v>38</v>
      </c>
      <c r="H33" s="32">
        <v>0.45</v>
      </c>
      <c r="I33" s="41">
        <f t="shared" si="1"/>
        <v>17.100000000000001</v>
      </c>
      <c r="T33" s="41">
        <f t="shared" si="0"/>
        <v>0</v>
      </c>
      <c r="U33" s="43">
        <f t="shared" si="2"/>
        <v>17.100000000000001</v>
      </c>
    </row>
    <row r="34" spans="1:21" x14ac:dyDescent="0.3">
      <c r="A34" s="32">
        <v>20</v>
      </c>
      <c r="B34" s="39">
        <v>43565</v>
      </c>
      <c r="C34" s="39">
        <v>43565</v>
      </c>
      <c r="D34" s="32" t="s">
        <v>54</v>
      </c>
      <c r="E34" s="32" t="s">
        <v>42</v>
      </c>
      <c r="F34" s="32" t="s">
        <v>209</v>
      </c>
      <c r="G34" s="47">
        <v>45</v>
      </c>
      <c r="H34" s="32">
        <v>0.45</v>
      </c>
      <c r="I34" s="41">
        <f t="shared" si="1"/>
        <v>20.25</v>
      </c>
      <c r="T34" s="41">
        <f t="shared" si="0"/>
        <v>0</v>
      </c>
      <c r="U34" s="43">
        <f t="shared" si="2"/>
        <v>20.25</v>
      </c>
    </row>
    <row r="35" spans="1:21" x14ac:dyDescent="0.3">
      <c r="A35" s="32">
        <v>21</v>
      </c>
      <c r="B35" s="39">
        <v>43565</v>
      </c>
      <c r="C35" s="39">
        <v>43565</v>
      </c>
      <c r="D35" s="32" t="s">
        <v>42</v>
      </c>
      <c r="E35" s="32" t="s">
        <v>39</v>
      </c>
      <c r="F35" s="32" t="s">
        <v>209</v>
      </c>
      <c r="G35" s="47">
        <v>16</v>
      </c>
      <c r="H35" s="32">
        <v>0.45</v>
      </c>
      <c r="I35" s="41">
        <f t="shared" si="1"/>
        <v>7.2</v>
      </c>
      <c r="T35" s="41">
        <f t="shared" si="0"/>
        <v>0</v>
      </c>
      <c r="U35" s="43">
        <f t="shared" si="2"/>
        <v>7.2</v>
      </c>
    </row>
    <row r="36" spans="1:21" x14ac:dyDescent="0.3">
      <c r="A36" s="32">
        <v>22</v>
      </c>
      <c r="B36" s="39">
        <v>43567</v>
      </c>
      <c r="C36" s="39">
        <v>43567</v>
      </c>
      <c r="D36" s="32" t="s">
        <v>185</v>
      </c>
      <c r="E36" s="32" t="s">
        <v>210</v>
      </c>
      <c r="F36" s="32" t="s">
        <v>95</v>
      </c>
      <c r="G36" s="47">
        <v>28</v>
      </c>
      <c r="H36" s="32">
        <v>0.45</v>
      </c>
      <c r="I36" s="41">
        <f t="shared" si="1"/>
        <v>12.6</v>
      </c>
      <c r="T36" s="41">
        <f t="shared" si="0"/>
        <v>0</v>
      </c>
      <c r="U36" s="43">
        <f t="shared" si="2"/>
        <v>12.6</v>
      </c>
    </row>
    <row r="37" spans="1:21" x14ac:dyDescent="0.3">
      <c r="B37" s="39">
        <v>43581</v>
      </c>
      <c r="C37" s="39">
        <v>43581</v>
      </c>
      <c r="D37" s="32" t="s">
        <v>185</v>
      </c>
      <c r="E37" s="32" t="s">
        <v>213</v>
      </c>
      <c r="F37" s="32" t="s">
        <v>131</v>
      </c>
      <c r="G37" s="47">
        <v>3</v>
      </c>
      <c r="H37" s="32">
        <v>0.15</v>
      </c>
      <c r="I37" s="41">
        <f t="shared" si="1"/>
        <v>0.44999999999999996</v>
      </c>
      <c r="T37" s="41">
        <f t="shared" si="0"/>
        <v>0</v>
      </c>
      <c r="U37" s="43">
        <f t="shared" si="2"/>
        <v>0.44999999999999996</v>
      </c>
    </row>
    <row r="38" spans="1:21" x14ac:dyDescent="0.3">
      <c r="A38" s="32">
        <v>23</v>
      </c>
      <c r="B38" s="39">
        <v>43587</v>
      </c>
      <c r="C38" s="39">
        <v>43587</v>
      </c>
      <c r="D38" s="32" t="s">
        <v>39</v>
      </c>
      <c r="E38" s="32" t="s">
        <v>42</v>
      </c>
      <c r="F38" s="32" t="s">
        <v>211</v>
      </c>
      <c r="G38" s="47">
        <v>32</v>
      </c>
      <c r="H38" s="32">
        <v>0.45</v>
      </c>
      <c r="I38" s="41">
        <f t="shared" si="1"/>
        <v>14.4</v>
      </c>
      <c r="T38" s="41">
        <f t="shared" si="0"/>
        <v>0</v>
      </c>
      <c r="U38" s="43">
        <f t="shared" si="2"/>
        <v>14.4</v>
      </c>
    </row>
    <row r="39" spans="1:21" x14ac:dyDescent="0.3">
      <c r="A39" s="32">
        <v>24</v>
      </c>
      <c r="B39" s="39">
        <v>43592</v>
      </c>
      <c r="C39" s="39">
        <v>43592</v>
      </c>
      <c r="D39" s="32" t="s">
        <v>39</v>
      </c>
      <c r="E39" s="32" t="s">
        <v>54</v>
      </c>
      <c r="F39" s="32" t="s">
        <v>212</v>
      </c>
      <c r="G39" s="47">
        <v>22</v>
      </c>
      <c r="H39" s="32">
        <v>0.45</v>
      </c>
      <c r="I39" s="41">
        <f t="shared" si="1"/>
        <v>9.9</v>
      </c>
      <c r="T39" s="41">
        <f t="shared" si="0"/>
        <v>0</v>
      </c>
      <c r="U39" s="43">
        <f t="shared" si="2"/>
        <v>9.9</v>
      </c>
    </row>
    <row r="40" spans="1:21" x14ac:dyDescent="0.3">
      <c r="A40" s="32">
        <v>25</v>
      </c>
      <c r="B40" s="39">
        <v>43593</v>
      </c>
      <c r="C40" s="39">
        <v>43593</v>
      </c>
      <c r="D40" s="32" t="s">
        <v>185</v>
      </c>
      <c r="E40" s="32" t="s">
        <v>110</v>
      </c>
      <c r="F40" s="32" t="s">
        <v>196</v>
      </c>
      <c r="G40" s="47">
        <v>35</v>
      </c>
      <c r="H40" s="32">
        <v>0.45</v>
      </c>
      <c r="I40" s="41">
        <f t="shared" si="1"/>
        <v>15.75</v>
      </c>
      <c r="P40" s="60">
        <v>10.1</v>
      </c>
      <c r="Q40" s="40" t="s">
        <v>198</v>
      </c>
      <c r="T40" s="41">
        <f t="shared" si="0"/>
        <v>10.1</v>
      </c>
      <c r="U40" s="43">
        <f t="shared" si="2"/>
        <v>25.85</v>
      </c>
    </row>
    <row r="41" spans="1:21" x14ac:dyDescent="0.3">
      <c r="A41" s="32">
        <v>26</v>
      </c>
      <c r="B41" s="39">
        <v>43594</v>
      </c>
      <c r="C41" s="39">
        <v>43594</v>
      </c>
      <c r="D41" s="32" t="s">
        <v>185</v>
      </c>
      <c r="E41" s="32" t="s">
        <v>110</v>
      </c>
      <c r="F41" s="32" t="s">
        <v>196</v>
      </c>
      <c r="G41" s="47">
        <v>35</v>
      </c>
      <c r="H41" s="32">
        <v>0.45</v>
      </c>
      <c r="I41" s="41">
        <f t="shared" si="1"/>
        <v>15.75</v>
      </c>
      <c r="T41" s="41">
        <f t="shared" si="0"/>
        <v>0</v>
      </c>
      <c r="U41" s="43">
        <f t="shared" si="2"/>
        <v>15.75</v>
      </c>
    </row>
    <row r="42" spans="1:21" ht="41.25" customHeight="1" x14ac:dyDescent="0.3">
      <c r="A42" s="32">
        <v>27</v>
      </c>
      <c r="B42" s="39">
        <v>43600</v>
      </c>
      <c r="C42" s="39">
        <v>43600</v>
      </c>
      <c r="D42" s="32" t="s">
        <v>185</v>
      </c>
      <c r="E42" s="32" t="s">
        <v>214</v>
      </c>
      <c r="F42" s="40" t="s">
        <v>215</v>
      </c>
      <c r="G42" s="47">
        <v>45</v>
      </c>
      <c r="H42" s="32">
        <v>0.15</v>
      </c>
      <c r="I42" s="41">
        <f t="shared" si="1"/>
        <v>6.75</v>
      </c>
      <c r="T42" s="41">
        <v>6.75</v>
      </c>
      <c r="U42" s="43">
        <f t="shared" si="2"/>
        <v>13.5</v>
      </c>
    </row>
    <row r="43" spans="1:21" ht="41.25" customHeight="1" x14ac:dyDescent="0.3">
      <c r="A43" s="32">
        <v>28</v>
      </c>
      <c r="B43" s="39">
        <v>43606</v>
      </c>
      <c r="C43" s="39">
        <v>43606</v>
      </c>
      <c r="D43" s="32" t="s">
        <v>185</v>
      </c>
      <c r="E43" s="32" t="s">
        <v>47</v>
      </c>
      <c r="F43" s="40" t="s">
        <v>226</v>
      </c>
      <c r="G43" s="47">
        <v>0</v>
      </c>
      <c r="H43" s="32">
        <v>0</v>
      </c>
      <c r="I43" s="41">
        <f t="shared" si="1"/>
        <v>0</v>
      </c>
      <c r="J43" s="61">
        <v>9.8000000000000007</v>
      </c>
      <c r="M43" s="32" t="s">
        <v>57</v>
      </c>
      <c r="O43" s="58">
        <v>236.5</v>
      </c>
      <c r="T43" s="41">
        <f t="shared" si="0"/>
        <v>246.3</v>
      </c>
      <c r="U43" s="43">
        <f t="shared" si="2"/>
        <v>246.3</v>
      </c>
    </row>
    <row r="44" spans="1:21" ht="28.8" x14ac:dyDescent="0.3">
      <c r="A44" s="32">
        <v>29</v>
      </c>
      <c r="B44" s="39">
        <v>43609</v>
      </c>
      <c r="C44" s="39">
        <v>43609</v>
      </c>
      <c r="D44" s="32" t="s">
        <v>185</v>
      </c>
      <c r="E44" s="32" t="s">
        <v>135</v>
      </c>
      <c r="F44" s="40" t="s">
        <v>216</v>
      </c>
      <c r="G44" s="47">
        <v>136</v>
      </c>
      <c r="H44" s="32">
        <v>0.15</v>
      </c>
      <c r="I44" s="41">
        <f t="shared" si="1"/>
        <v>20.399999999999999</v>
      </c>
      <c r="U44" s="43">
        <f>I44+T45</f>
        <v>20.399999999999999</v>
      </c>
    </row>
    <row r="45" spans="1:21" x14ac:dyDescent="0.3">
      <c r="A45" s="32">
        <v>30</v>
      </c>
      <c r="B45" s="39">
        <v>43614</v>
      </c>
      <c r="C45" s="39">
        <v>43614</v>
      </c>
      <c r="D45" s="32" t="s">
        <v>39</v>
      </c>
      <c r="E45" s="32" t="s">
        <v>231</v>
      </c>
      <c r="F45" s="40" t="s">
        <v>209</v>
      </c>
      <c r="G45" s="47">
        <v>94</v>
      </c>
      <c r="H45" s="32">
        <v>0.45</v>
      </c>
      <c r="I45" s="41">
        <f t="shared" si="1"/>
        <v>42.300000000000004</v>
      </c>
      <c r="T45" s="41">
        <f>J44+O44+P44+R44</f>
        <v>0</v>
      </c>
      <c r="U45" s="43">
        <f>I45+T46</f>
        <v>42.300000000000004</v>
      </c>
    </row>
    <row r="46" spans="1:21" x14ac:dyDescent="0.3">
      <c r="A46" s="32">
        <v>31</v>
      </c>
      <c r="B46" s="39">
        <v>43622</v>
      </c>
      <c r="C46" s="39">
        <v>43622</v>
      </c>
      <c r="D46" s="32" t="s">
        <v>39</v>
      </c>
      <c r="E46" s="32" t="s">
        <v>218</v>
      </c>
      <c r="F46" s="40" t="s">
        <v>228</v>
      </c>
      <c r="G46" s="47">
        <v>64</v>
      </c>
      <c r="H46" s="32">
        <v>0.45</v>
      </c>
      <c r="I46" s="41">
        <f t="shared" si="1"/>
        <v>28.8</v>
      </c>
      <c r="T46" s="41">
        <f t="shared" si="0"/>
        <v>0</v>
      </c>
      <c r="U46" s="43">
        <f t="shared" si="2"/>
        <v>28.8</v>
      </c>
    </row>
    <row r="47" spans="1:21" x14ac:dyDescent="0.3">
      <c r="A47" s="32">
        <v>32</v>
      </c>
      <c r="B47" s="39">
        <v>43623</v>
      </c>
      <c r="C47" s="39">
        <v>43623</v>
      </c>
      <c r="D47" s="32" t="s">
        <v>185</v>
      </c>
      <c r="E47" s="32" t="s">
        <v>61</v>
      </c>
      <c r="F47" s="40" t="s">
        <v>217</v>
      </c>
      <c r="G47" s="47">
        <v>7</v>
      </c>
      <c r="H47" s="32">
        <v>0.15</v>
      </c>
      <c r="I47" s="41">
        <f t="shared" si="1"/>
        <v>1.05</v>
      </c>
      <c r="T47" s="41">
        <f t="shared" si="0"/>
        <v>0</v>
      </c>
      <c r="U47" s="43">
        <f t="shared" si="2"/>
        <v>1.05</v>
      </c>
    </row>
    <row r="48" spans="1:21" ht="28.8" x14ac:dyDescent="0.3">
      <c r="A48" s="32">
        <v>33</v>
      </c>
      <c r="B48" s="39">
        <v>43624</v>
      </c>
      <c r="C48" s="39">
        <v>43624</v>
      </c>
      <c r="D48" s="32" t="s">
        <v>185</v>
      </c>
      <c r="E48" s="32" t="s">
        <v>199</v>
      </c>
      <c r="F48" s="40" t="s">
        <v>219</v>
      </c>
      <c r="G48" s="47">
        <v>57</v>
      </c>
      <c r="H48" s="32">
        <v>0.15</v>
      </c>
      <c r="I48" s="41">
        <f t="shared" si="1"/>
        <v>8.5499999999999989</v>
      </c>
      <c r="P48" s="60">
        <v>3</v>
      </c>
      <c r="Q48" s="40" t="s">
        <v>198</v>
      </c>
      <c r="T48" s="41">
        <f t="shared" si="0"/>
        <v>3</v>
      </c>
      <c r="U48" s="43">
        <f t="shared" si="2"/>
        <v>11.549999999999999</v>
      </c>
    </row>
    <row r="49" spans="1:21" ht="28.8" x14ac:dyDescent="0.3">
      <c r="A49" s="32">
        <v>34</v>
      </c>
      <c r="B49" s="39">
        <v>43628</v>
      </c>
      <c r="C49" s="39">
        <v>43628</v>
      </c>
      <c r="D49" s="32" t="s">
        <v>39</v>
      </c>
      <c r="E49" s="32" t="s">
        <v>42</v>
      </c>
      <c r="F49" s="40" t="s">
        <v>230</v>
      </c>
      <c r="G49" s="47">
        <v>30</v>
      </c>
      <c r="H49" s="32">
        <v>0.45</v>
      </c>
      <c r="I49" s="41">
        <f t="shared" si="1"/>
        <v>13.5</v>
      </c>
      <c r="P49" s="60">
        <v>2</v>
      </c>
      <c r="Q49" s="40" t="s">
        <v>198</v>
      </c>
      <c r="T49" s="41">
        <f t="shared" si="0"/>
        <v>2</v>
      </c>
      <c r="U49" s="43">
        <f t="shared" si="2"/>
        <v>15.5</v>
      </c>
    </row>
    <row r="50" spans="1:21" x14ac:dyDescent="0.3">
      <c r="A50" s="32">
        <v>35</v>
      </c>
      <c r="B50" s="39">
        <v>43631</v>
      </c>
      <c r="C50" s="39">
        <v>43631</v>
      </c>
      <c r="D50" s="32" t="s">
        <v>185</v>
      </c>
      <c r="E50" s="32" t="s">
        <v>124</v>
      </c>
      <c r="F50" s="32" t="s">
        <v>220</v>
      </c>
      <c r="G50" s="47">
        <v>101</v>
      </c>
      <c r="H50" s="32">
        <v>0.15</v>
      </c>
      <c r="I50" s="41">
        <f t="shared" si="1"/>
        <v>15.149999999999999</v>
      </c>
      <c r="T50" s="41">
        <f t="shared" si="0"/>
        <v>0</v>
      </c>
      <c r="U50" s="43">
        <f t="shared" si="2"/>
        <v>15.149999999999999</v>
      </c>
    </row>
    <row r="51" spans="1:21" x14ac:dyDescent="0.3">
      <c r="A51" s="32">
        <v>36</v>
      </c>
      <c r="B51" s="39">
        <v>43634</v>
      </c>
      <c r="C51" s="39">
        <v>43634</v>
      </c>
      <c r="D51" s="32" t="s">
        <v>185</v>
      </c>
      <c r="E51" s="40" t="s">
        <v>54</v>
      </c>
      <c r="F51" s="40" t="s">
        <v>221</v>
      </c>
      <c r="G51" s="47">
        <v>234</v>
      </c>
      <c r="H51" s="32">
        <v>0.15</v>
      </c>
      <c r="I51" s="41">
        <f t="shared" si="1"/>
        <v>35.1</v>
      </c>
      <c r="T51" s="41">
        <f t="shared" si="0"/>
        <v>0</v>
      </c>
      <c r="U51" s="43">
        <f t="shared" si="2"/>
        <v>35.1</v>
      </c>
    </row>
    <row r="52" spans="1:21" ht="43.2" x14ac:dyDescent="0.3">
      <c r="A52" s="32">
        <v>37</v>
      </c>
      <c r="B52" s="39">
        <v>43636</v>
      </c>
      <c r="C52" s="39">
        <v>43637</v>
      </c>
      <c r="D52" s="32" t="s">
        <v>185</v>
      </c>
      <c r="E52" s="40" t="s">
        <v>34</v>
      </c>
      <c r="F52" s="40" t="s">
        <v>227</v>
      </c>
      <c r="G52" s="47">
        <v>138</v>
      </c>
      <c r="H52" s="32">
        <v>0.45</v>
      </c>
      <c r="I52" s="41">
        <f t="shared" si="1"/>
        <v>62.1</v>
      </c>
      <c r="M52" s="32" t="s">
        <v>57</v>
      </c>
      <c r="O52" s="60">
        <v>262</v>
      </c>
      <c r="P52" s="60">
        <v>41.9</v>
      </c>
      <c r="Q52" s="40" t="s">
        <v>229</v>
      </c>
      <c r="T52" s="41">
        <f t="shared" si="0"/>
        <v>303.89999999999998</v>
      </c>
      <c r="U52" s="43">
        <f t="shared" si="2"/>
        <v>366</v>
      </c>
    </row>
    <row r="53" spans="1:21" x14ac:dyDescent="0.3">
      <c r="A53" s="32">
        <v>38</v>
      </c>
      <c r="B53" s="39">
        <v>43640</v>
      </c>
      <c r="C53" s="39">
        <v>43640</v>
      </c>
      <c r="D53" s="32" t="s">
        <v>39</v>
      </c>
      <c r="E53" s="40" t="s">
        <v>54</v>
      </c>
      <c r="F53" s="40" t="s">
        <v>228</v>
      </c>
      <c r="G53" s="47">
        <v>34</v>
      </c>
      <c r="H53" s="32">
        <v>0.45</v>
      </c>
      <c r="I53" s="41">
        <f t="shared" si="1"/>
        <v>15.3</v>
      </c>
      <c r="T53" s="41">
        <f t="shared" si="0"/>
        <v>0</v>
      </c>
      <c r="U53" s="43">
        <f t="shared" si="2"/>
        <v>15.3</v>
      </c>
    </row>
    <row r="54" spans="1:21" ht="28.8" x14ac:dyDescent="0.3">
      <c r="A54" s="32">
        <v>39</v>
      </c>
      <c r="B54" s="39">
        <v>43642</v>
      </c>
      <c r="C54" s="39">
        <v>43644</v>
      </c>
      <c r="D54" s="32" t="s">
        <v>185</v>
      </c>
      <c r="E54" s="40" t="s">
        <v>222</v>
      </c>
      <c r="F54" s="40" t="s">
        <v>223</v>
      </c>
      <c r="G54" s="47">
        <v>334</v>
      </c>
      <c r="H54" s="32">
        <v>0.15</v>
      </c>
      <c r="I54" s="41">
        <f t="shared" si="1"/>
        <v>50.1</v>
      </c>
      <c r="T54" s="41">
        <f t="shared" si="0"/>
        <v>0</v>
      </c>
      <c r="U54" s="43">
        <f t="shared" si="2"/>
        <v>50.1</v>
      </c>
    </row>
    <row r="55" spans="1:21" x14ac:dyDescent="0.3">
      <c r="A55" s="32">
        <v>40</v>
      </c>
      <c r="B55" s="39">
        <v>43644</v>
      </c>
      <c r="C55" s="39">
        <v>43644</v>
      </c>
      <c r="D55" s="32" t="s">
        <v>224</v>
      </c>
      <c r="E55" s="32" t="s">
        <v>33</v>
      </c>
      <c r="F55" s="40" t="s">
        <v>225</v>
      </c>
      <c r="G55" s="47">
        <v>38</v>
      </c>
      <c r="H55" s="32">
        <v>0.15</v>
      </c>
      <c r="I55" s="41">
        <f t="shared" si="1"/>
        <v>5.7</v>
      </c>
      <c r="T55" s="41">
        <f t="shared" si="0"/>
        <v>0</v>
      </c>
      <c r="U55" s="43">
        <f t="shared" si="2"/>
        <v>5.7</v>
      </c>
    </row>
    <row r="56" spans="1:21" ht="28.8" x14ac:dyDescent="0.3">
      <c r="A56" s="32">
        <v>41</v>
      </c>
      <c r="B56" s="39">
        <v>43662</v>
      </c>
      <c r="C56" s="32" t="s">
        <v>232</v>
      </c>
      <c r="D56" s="32" t="s">
        <v>185</v>
      </c>
      <c r="E56" s="32" t="s">
        <v>233</v>
      </c>
      <c r="F56" s="40" t="s">
        <v>234</v>
      </c>
      <c r="G56" s="47">
        <v>92</v>
      </c>
      <c r="H56" s="32">
        <v>0.15</v>
      </c>
      <c r="I56" s="41">
        <f t="shared" si="1"/>
        <v>13.799999999999999</v>
      </c>
      <c r="T56" s="41">
        <f t="shared" si="0"/>
        <v>0</v>
      </c>
      <c r="U56" s="43">
        <f t="shared" si="2"/>
        <v>13.799999999999999</v>
      </c>
    </row>
    <row r="57" spans="1:21" x14ac:dyDescent="0.3">
      <c r="A57" s="32">
        <v>42</v>
      </c>
      <c r="B57" s="39">
        <v>43663</v>
      </c>
      <c r="C57" s="39">
        <v>43663</v>
      </c>
      <c r="D57" s="32" t="s">
        <v>185</v>
      </c>
      <c r="E57" s="32" t="s">
        <v>34</v>
      </c>
      <c r="F57" s="32" t="s">
        <v>235</v>
      </c>
      <c r="G57" s="47">
        <v>137</v>
      </c>
      <c r="H57" s="32">
        <v>0.15</v>
      </c>
      <c r="I57" s="41">
        <f t="shared" si="1"/>
        <v>20.55</v>
      </c>
      <c r="T57" s="41">
        <f t="shared" si="0"/>
        <v>0</v>
      </c>
      <c r="U57" s="43">
        <f t="shared" si="2"/>
        <v>20.55</v>
      </c>
    </row>
    <row r="58" spans="1:21" ht="43.2" x14ac:dyDescent="0.3">
      <c r="A58" s="32">
        <v>43</v>
      </c>
      <c r="B58" s="39">
        <v>43690</v>
      </c>
      <c r="C58" s="39">
        <v>43690</v>
      </c>
      <c r="D58" s="32" t="s">
        <v>185</v>
      </c>
      <c r="E58" s="40" t="s">
        <v>246</v>
      </c>
      <c r="F58" s="40" t="s">
        <v>247</v>
      </c>
      <c r="G58" s="47">
        <v>202</v>
      </c>
      <c r="H58" s="32">
        <v>0.15</v>
      </c>
      <c r="I58" s="41">
        <f t="shared" si="1"/>
        <v>30.299999999999997</v>
      </c>
      <c r="T58" s="41">
        <f t="shared" si="0"/>
        <v>0</v>
      </c>
      <c r="U58" s="43">
        <f t="shared" si="2"/>
        <v>30.299999999999997</v>
      </c>
    </row>
    <row r="59" spans="1:21" x14ac:dyDescent="0.3">
      <c r="A59" s="32">
        <v>44</v>
      </c>
      <c r="B59" s="39">
        <v>43691</v>
      </c>
      <c r="C59" s="39">
        <v>43691</v>
      </c>
      <c r="D59" s="32" t="s">
        <v>185</v>
      </c>
      <c r="E59" s="40" t="s">
        <v>97</v>
      </c>
      <c r="F59" s="40" t="s">
        <v>236</v>
      </c>
      <c r="G59" s="47">
        <v>101</v>
      </c>
      <c r="H59" s="32">
        <v>0.15</v>
      </c>
      <c r="I59" s="41">
        <f t="shared" si="1"/>
        <v>15.149999999999999</v>
      </c>
      <c r="T59" s="41">
        <f t="shared" si="0"/>
        <v>0</v>
      </c>
      <c r="U59" s="43">
        <f t="shared" si="2"/>
        <v>15.149999999999999</v>
      </c>
    </row>
    <row r="60" spans="1:21" x14ac:dyDescent="0.3">
      <c r="A60" s="32">
        <v>45</v>
      </c>
      <c r="B60" s="39">
        <v>43713</v>
      </c>
      <c r="C60" s="39">
        <v>43713</v>
      </c>
      <c r="D60" s="32" t="s">
        <v>185</v>
      </c>
      <c r="E60" s="32" t="s">
        <v>34</v>
      </c>
      <c r="F60" s="40" t="s">
        <v>237</v>
      </c>
      <c r="G60" s="47">
        <v>140</v>
      </c>
      <c r="H60" s="32">
        <v>0.15</v>
      </c>
      <c r="I60" s="41">
        <f t="shared" si="1"/>
        <v>21</v>
      </c>
      <c r="T60" s="41">
        <f t="shared" si="0"/>
        <v>0</v>
      </c>
      <c r="U60" s="43">
        <f t="shared" si="2"/>
        <v>21</v>
      </c>
    </row>
    <row r="61" spans="1:21" x14ac:dyDescent="0.3">
      <c r="A61" s="32">
        <v>46</v>
      </c>
      <c r="B61" s="39">
        <v>43724</v>
      </c>
      <c r="C61" s="39">
        <v>43724</v>
      </c>
      <c r="D61" s="32" t="s">
        <v>185</v>
      </c>
      <c r="E61" s="32" t="s">
        <v>34</v>
      </c>
      <c r="F61" s="32" t="s">
        <v>238</v>
      </c>
      <c r="G61" s="47">
        <v>145</v>
      </c>
      <c r="H61" s="32">
        <v>0.15</v>
      </c>
      <c r="I61" s="41">
        <f t="shared" si="1"/>
        <v>21.75</v>
      </c>
      <c r="T61" s="41">
        <f t="shared" si="0"/>
        <v>0</v>
      </c>
      <c r="U61" s="43">
        <f t="shared" si="2"/>
        <v>21.75</v>
      </c>
    </row>
    <row r="62" spans="1:21" x14ac:dyDescent="0.3">
      <c r="A62" s="32">
        <v>47</v>
      </c>
      <c r="B62" s="39">
        <v>43725</v>
      </c>
      <c r="C62" s="39">
        <v>43725</v>
      </c>
      <c r="D62" s="32" t="s">
        <v>185</v>
      </c>
      <c r="E62" s="32" t="s">
        <v>34</v>
      </c>
      <c r="F62" s="32" t="s">
        <v>238</v>
      </c>
      <c r="G62" s="47">
        <v>146</v>
      </c>
      <c r="H62" s="32">
        <v>0.15</v>
      </c>
      <c r="I62" s="41">
        <f t="shared" si="1"/>
        <v>21.9</v>
      </c>
      <c r="T62" s="41">
        <f t="shared" si="0"/>
        <v>0</v>
      </c>
      <c r="U62" s="43">
        <f t="shared" si="2"/>
        <v>21.9</v>
      </c>
    </row>
    <row r="63" spans="1:21" x14ac:dyDescent="0.3">
      <c r="A63" s="32">
        <v>48</v>
      </c>
      <c r="B63" s="39">
        <v>43727</v>
      </c>
      <c r="C63" s="39">
        <v>43727</v>
      </c>
      <c r="D63" s="32" t="s">
        <v>185</v>
      </c>
      <c r="E63" s="32" t="s">
        <v>101</v>
      </c>
      <c r="F63" s="40" t="s">
        <v>239</v>
      </c>
      <c r="G63" s="47">
        <v>122</v>
      </c>
      <c r="H63" s="32">
        <v>0.15</v>
      </c>
      <c r="I63" s="41">
        <f t="shared" si="1"/>
        <v>18.3</v>
      </c>
      <c r="T63" s="41">
        <f t="shared" si="0"/>
        <v>0</v>
      </c>
      <c r="U63" s="43">
        <f t="shared" si="2"/>
        <v>18.3</v>
      </c>
    </row>
    <row r="64" spans="1:21" x14ac:dyDescent="0.3">
      <c r="A64" s="32">
        <v>49</v>
      </c>
      <c r="B64" s="39">
        <v>43729</v>
      </c>
      <c r="C64" s="39">
        <v>43729</v>
      </c>
      <c r="D64" s="32" t="s">
        <v>185</v>
      </c>
      <c r="E64" s="32" t="s">
        <v>42</v>
      </c>
      <c r="F64" s="32" t="s">
        <v>240</v>
      </c>
      <c r="G64" s="47">
        <v>103</v>
      </c>
      <c r="H64" s="32">
        <v>0.15</v>
      </c>
      <c r="I64" s="41">
        <f t="shared" si="1"/>
        <v>15.45</v>
      </c>
      <c r="T64" s="41">
        <f t="shared" si="0"/>
        <v>0</v>
      </c>
      <c r="U64" s="43">
        <f t="shared" si="2"/>
        <v>15.45</v>
      </c>
    </row>
    <row r="65" spans="1:21" x14ac:dyDescent="0.3">
      <c r="A65" s="32">
        <v>50</v>
      </c>
      <c r="B65" s="39">
        <v>43733</v>
      </c>
      <c r="C65" s="39">
        <v>43733</v>
      </c>
      <c r="D65" s="32" t="s">
        <v>185</v>
      </c>
      <c r="E65" s="32" t="s">
        <v>61</v>
      </c>
      <c r="F65" s="40" t="s">
        <v>241</v>
      </c>
      <c r="G65" s="47">
        <v>4</v>
      </c>
      <c r="H65" s="32">
        <v>0.15</v>
      </c>
      <c r="I65" s="41">
        <f t="shared" si="1"/>
        <v>0.6</v>
      </c>
      <c r="T65" s="41">
        <f t="shared" si="0"/>
        <v>0</v>
      </c>
      <c r="U65" s="43">
        <f t="shared" si="2"/>
        <v>0.6</v>
      </c>
    </row>
    <row r="66" spans="1:21" ht="28.8" x14ac:dyDescent="0.3">
      <c r="A66" s="32">
        <v>51</v>
      </c>
      <c r="B66" s="39">
        <v>43733</v>
      </c>
      <c r="C66" s="39">
        <v>43733</v>
      </c>
      <c r="D66" s="32" t="s">
        <v>185</v>
      </c>
      <c r="E66" s="32" t="s">
        <v>243</v>
      </c>
      <c r="F66" s="40" t="s">
        <v>242</v>
      </c>
      <c r="G66" s="47">
        <v>50</v>
      </c>
      <c r="H66" s="32">
        <v>0.15</v>
      </c>
      <c r="I66" s="41">
        <f t="shared" si="1"/>
        <v>7.5</v>
      </c>
      <c r="T66" s="41">
        <f t="shared" si="0"/>
        <v>0</v>
      </c>
      <c r="U66" s="43">
        <f t="shared" si="2"/>
        <v>7.5</v>
      </c>
    </row>
    <row r="67" spans="1:21" ht="28.8" x14ac:dyDescent="0.3">
      <c r="A67" s="32">
        <v>52</v>
      </c>
      <c r="B67" s="39">
        <v>43734</v>
      </c>
      <c r="C67" s="39">
        <v>43735</v>
      </c>
      <c r="D67" s="32" t="s">
        <v>185</v>
      </c>
      <c r="E67" s="40" t="s">
        <v>244</v>
      </c>
      <c r="F67" s="40" t="s">
        <v>245</v>
      </c>
      <c r="G67" s="47">
        <v>213</v>
      </c>
      <c r="H67" s="32">
        <v>0.15</v>
      </c>
      <c r="I67" s="41">
        <f t="shared" si="1"/>
        <v>31.95</v>
      </c>
      <c r="M67" s="32" t="s">
        <v>57</v>
      </c>
      <c r="O67" s="60">
        <v>97.92</v>
      </c>
      <c r="P67" s="60">
        <v>40.1</v>
      </c>
      <c r="Q67" s="40" t="s">
        <v>198</v>
      </c>
      <c r="R67" s="59">
        <v>15</v>
      </c>
      <c r="S67" s="40" t="s">
        <v>168</v>
      </c>
      <c r="T67" s="41">
        <f t="shared" si="0"/>
        <v>153.02000000000001</v>
      </c>
      <c r="U67" s="43">
        <f t="shared" si="2"/>
        <v>184.97</v>
      </c>
    </row>
    <row r="68" spans="1:21" ht="28.8" x14ac:dyDescent="0.3">
      <c r="B68" s="39">
        <v>43739</v>
      </c>
      <c r="C68" s="39">
        <v>43739</v>
      </c>
      <c r="D68" s="32" t="s">
        <v>185</v>
      </c>
      <c r="E68" s="40" t="s">
        <v>251</v>
      </c>
      <c r="F68" s="40" t="s">
        <v>252</v>
      </c>
      <c r="G68" s="47">
        <v>82</v>
      </c>
      <c r="H68" s="32">
        <v>0.15</v>
      </c>
      <c r="I68" s="41">
        <f t="shared" si="1"/>
        <v>12.299999999999999</v>
      </c>
      <c r="U68" s="43">
        <v>12.3</v>
      </c>
    </row>
    <row r="69" spans="1:21" ht="28.8" x14ac:dyDescent="0.3">
      <c r="A69" s="32">
        <v>53</v>
      </c>
      <c r="B69" s="39">
        <v>43745</v>
      </c>
      <c r="C69" s="39">
        <v>43746</v>
      </c>
      <c r="D69" s="32" t="s">
        <v>39</v>
      </c>
      <c r="E69" s="40" t="s">
        <v>253</v>
      </c>
      <c r="F69" s="40" t="s">
        <v>254</v>
      </c>
      <c r="G69" s="47">
        <v>301</v>
      </c>
      <c r="H69" s="32">
        <v>0.15</v>
      </c>
      <c r="I69" s="41">
        <f t="shared" si="1"/>
        <v>45.15</v>
      </c>
      <c r="P69" s="58">
        <v>4.0999999999999996</v>
      </c>
      <c r="Q69" s="40" t="s">
        <v>198</v>
      </c>
      <c r="T69" s="41">
        <f t="shared" si="0"/>
        <v>4.0999999999999996</v>
      </c>
      <c r="U69" s="43">
        <f t="shared" si="2"/>
        <v>49.25</v>
      </c>
    </row>
    <row r="70" spans="1:21" x14ac:dyDescent="0.3">
      <c r="B70" s="39">
        <v>43747</v>
      </c>
      <c r="C70" s="39">
        <v>43747</v>
      </c>
      <c r="D70" s="32" t="s">
        <v>185</v>
      </c>
      <c r="E70" s="40" t="s">
        <v>256</v>
      </c>
      <c r="F70" s="40" t="s">
        <v>255</v>
      </c>
      <c r="G70" s="47">
        <v>22</v>
      </c>
      <c r="H70" s="32">
        <v>0.15</v>
      </c>
      <c r="I70" s="41">
        <f t="shared" si="1"/>
        <v>3.3</v>
      </c>
      <c r="U70" s="43">
        <v>3.3</v>
      </c>
    </row>
    <row r="71" spans="1:21" ht="28.8" x14ac:dyDescent="0.3">
      <c r="B71" s="39">
        <v>43754</v>
      </c>
      <c r="C71" s="39">
        <v>43754</v>
      </c>
      <c r="D71" s="32" t="s">
        <v>185</v>
      </c>
      <c r="E71" s="32" t="s">
        <v>34</v>
      </c>
      <c r="F71" s="40" t="s">
        <v>248</v>
      </c>
      <c r="I71" s="41">
        <f t="shared" si="1"/>
        <v>0</v>
      </c>
      <c r="P71" s="58">
        <v>18</v>
      </c>
      <c r="Q71" s="40" t="s">
        <v>37</v>
      </c>
      <c r="R71" s="59">
        <v>17.600000000000001</v>
      </c>
      <c r="S71" s="40" t="s">
        <v>168</v>
      </c>
      <c r="T71" s="41">
        <f t="shared" si="0"/>
        <v>35.6</v>
      </c>
      <c r="U71" s="43">
        <f t="shared" si="2"/>
        <v>35.6</v>
      </c>
    </row>
    <row r="72" spans="1:21" ht="28.8" x14ac:dyDescent="0.3">
      <c r="B72" s="39">
        <v>43754</v>
      </c>
      <c r="C72" s="39">
        <v>43755</v>
      </c>
      <c r="D72" s="32" t="s">
        <v>185</v>
      </c>
      <c r="E72" s="40" t="s">
        <v>257</v>
      </c>
      <c r="F72" s="40" t="s">
        <v>258</v>
      </c>
      <c r="G72" s="47">
        <v>380</v>
      </c>
      <c r="H72" s="32">
        <v>0.15</v>
      </c>
      <c r="I72" s="41">
        <f t="shared" si="1"/>
        <v>57</v>
      </c>
      <c r="U72" s="43">
        <f t="shared" si="2"/>
        <v>57</v>
      </c>
    </row>
    <row r="73" spans="1:21" x14ac:dyDescent="0.3">
      <c r="B73" s="39">
        <v>43760</v>
      </c>
      <c r="C73" s="39">
        <v>43760</v>
      </c>
      <c r="D73" s="32" t="s">
        <v>185</v>
      </c>
      <c r="E73" s="40" t="s">
        <v>33</v>
      </c>
      <c r="F73" s="40" t="s">
        <v>259</v>
      </c>
      <c r="G73" s="47">
        <v>32</v>
      </c>
      <c r="H73" s="32">
        <v>0.15</v>
      </c>
      <c r="I73" s="41">
        <f t="shared" si="1"/>
        <v>4.8</v>
      </c>
      <c r="U73" s="43">
        <f t="shared" ref="U73" si="3">I73+T73</f>
        <v>4.8</v>
      </c>
    </row>
    <row r="74" spans="1:21" x14ac:dyDescent="0.3">
      <c r="B74" s="39">
        <v>43762</v>
      </c>
      <c r="C74" s="39">
        <v>43762</v>
      </c>
      <c r="D74" s="32" t="s">
        <v>39</v>
      </c>
      <c r="E74" s="32" t="s">
        <v>34</v>
      </c>
      <c r="F74" s="40" t="s">
        <v>249</v>
      </c>
      <c r="G74" s="47">
        <v>136</v>
      </c>
      <c r="H74" s="32">
        <v>0.15</v>
      </c>
      <c r="I74" s="41">
        <f t="shared" ref="I74:I84" si="4">G74*H74</f>
        <v>20.399999999999999</v>
      </c>
      <c r="P74" s="58">
        <v>7</v>
      </c>
      <c r="Q74" s="40" t="s">
        <v>198</v>
      </c>
      <c r="T74" s="41">
        <f t="shared" ref="T74:T84" si="5">J74+O74+P74+R74</f>
        <v>7</v>
      </c>
      <c r="U74" s="43">
        <f t="shared" ref="U74:U83" si="6">I74+T74</f>
        <v>27.4</v>
      </c>
    </row>
    <row r="75" spans="1:21" x14ac:dyDescent="0.3">
      <c r="B75" s="39">
        <v>43763</v>
      </c>
      <c r="C75" s="39">
        <v>43763</v>
      </c>
      <c r="D75" s="32" t="s">
        <v>185</v>
      </c>
      <c r="E75" s="32" t="s">
        <v>61</v>
      </c>
      <c r="F75" s="40" t="s">
        <v>157</v>
      </c>
      <c r="G75" s="47">
        <v>3</v>
      </c>
      <c r="H75" s="32">
        <v>0.15</v>
      </c>
      <c r="I75" s="41">
        <f t="shared" si="4"/>
        <v>0.44999999999999996</v>
      </c>
      <c r="U75" s="43">
        <v>0.45</v>
      </c>
    </row>
    <row r="76" spans="1:21" x14ac:dyDescent="0.3">
      <c r="B76" s="39">
        <v>43767</v>
      </c>
      <c r="C76" s="39">
        <v>43767</v>
      </c>
      <c r="D76" s="32" t="s">
        <v>185</v>
      </c>
      <c r="E76" s="32" t="s">
        <v>33</v>
      </c>
      <c r="F76" s="40" t="s">
        <v>260</v>
      </c>
      <c r="G76" s="47">
        <v>17</v>
      </c>
      <c r="H76" s="32">
        <v>0.15</v>
      </c>
      <c r="I76" s="41">
        <f t="shared" si="4"/>
        <v>2.5499999999999998</v>
      </c>
      <c r="U76" s="43">
        <v>2.5499999999999998</v>
      </c>
    </row>
    <row r="77" spans="1:21" ht="28.8" x14ac:dyDescent="0.3">
      <c r="B77" s="39">
        <v>43769</v>
      </c>
      <c r="C77" s="39">
        <v>43770</v>
      </c>
      <c r="D77" s="32" t="s">
        <v>185</v>
      </c>
      <c r="E77" s="40" t="s">
        <v>261</v>
      </c>
      <c r="F77" s="40" t="s">
        <v>262</v>
      </c>
      <c r="G77" s="47">
        <v>145</v>
      </c>
      <c r="H77" s="32">
        <v>0.15</v>
      </c>
      <c r="I77" s="41">
        <f t="shared" si="4"/>
        <v>21.75</v>
      </c>
      <c r="O77" s="58">
        <v>71.5</v>
      </c>
      <c r="P77" s="58">
        <v>15</v>
      </c>
      <c r="Q77" s="40" t="s">
        <v>198</v>
      </c>
      <c r="R77" s="59">
        <v>10.15</v>
      </c>
      <c r="S77" s="40" t="s">
        <v>168</v>
      </c>
      <c r="T77" s="41">
        <f t="shared" si="5"/>
        <v>96.65</v>
      </c>
      <c r="U77" s="43">
        <f t="shared" si="6"/>
        <v>118.4</v>
      </c>
    </row>
    <row r="78" spans="1:21" ht="28.8" x14ac:dyDescent="0.3">
      <c r="B78" s="39">
        <v>43775</v>
      </c>
      <c r="C78" s="39">
        <v>43776</v>
      </c>
      <c r="D78" s="32" t="s">
        <v>39</v>
      </c>
      <c r="E78" s="32" t="s">
        <v>250</v>
      </c>
      <c r="F78" s="40" t="s">
        <v>95</v>
      </c>
      <c r="G78" s="47">
        <v>304</v>
      </c>
      <c r="H78" s="32">
        <v>0.15</v>
      </c>
      <c r="I78" s="41">
        <f t="shared" si="4"/>
        <v>45.6</v>
      </c>
      <c r="R78" s="59">
        <v>6.19</v>
      </c>
      <c r="S78" s="40" t="s">
        <v>168</v>
      </c>
      <c r="T78" s="41">
        <f t="shared" si="5"/>
        <v>6.19</v>
      </c>
      <c r="U78" s="43">
        <f t="shared" si="6"/>
        <v>51.79</v>
      </c>
    </row>
    <row r="79" spans="1:21" x14ac:dyDescent="0.3">
      <c r="B79" s="39">
        <v>43781</v>
      </c>
      <c r="C79" s="39">
        <v>43781</v>
      </c>
      <c r="D79" s="32" t="s">
        <v>185</v>
      </c>
      <c r="E79" s="32" t="s">
        <v>264</v>
      </c>
      <c r="F79" s="40" t="s">
        <v>263</v>
      </c>
      <c r="G79" s="47">
        <v>215</v>
      </c>
      <c r="H79" s="32">
        <v>0.15</v>
      </c>
      <c r="I79" s="41">
        <f t="shared" si="4"/>
        <v>32.25</v>
      </c>
      <c r="T79" s="41">
        <f t="shared" si="5"/>
        <v>0</v>
      </c>
      <c r="U79" s="43">
        <f t="shared" si="6"/>
        <v>32.25</v>
      </c>
    </row>
    <row r="80" spans="1:21" x14ac:dyDescent="0.3">
      <c r="B80" s="39">
        <v>43783</v>
      </c>
      <c r="C80" s="39">
        <v>43783</v>
      </c>
      <c r="D80" s="32" t="s">
        <v>265</v>
      </c>
      <c r="E80" s="32" t="s">
        <v>34</v>
      </c>
      <c r="F80" s="40" t="s">
        <v>266</v>
      </c>
      <c r="G80" s="47">
        <v>133</v>
      </c>
      <c r="H80" s="32">
        <v>0.15</v>
      </c>
      <c r="I80" s="41">
        <f t="shared" si="4"/>
        <v>19.95</v>
      </c>
      <c r="T80" s="41">
        <f t="shared" si="5"/>
        <v>0</v>
      </c>
      <c r="U80" s="43">
        <f t="shared" si="6"/>
        <v>19.95</v>
      </c>
    </row>
    <row r="81" spans="2:21" x14ac:dyDescent="0.3">
      <c r="B81" s="39">
        <v>43787</v>
      </c>
      <c r="C81" s="39">
        <v>43787</v>
      </c>
      <c r="D81" s="32" t="s">
        <v>185</v>
      </c>
      <c r="E81" s="32" t="s">
        <v>199</v>
      </c>
      <c r="F81" s="40" t="s">
        <v>92</v>
      </c>
      <c r="G81" s="47">
        <v>260</v>
      </c>
      <c r="H81" s="32">
        <v>0.15</v>
      </c>
      <c r="I81" s="41">
        <f t="shared" si="4"/>
        <v>39</v>
      </c>
      <c r="T81" s="41">
        <f t="shared" si="5"/>
        <v>0</v>
      </c>
      <c r="U81" s="43">
        <f t="shared" si="6"/>
        <v>39</v>
      </c>
    </row>
    <row r="82" spans="2:21" s="51" customFormat="1" ht="28.8" x14ac:dyDescent="0.3">
      <c r="B82" s="52">
        <v>43803</v>
      </c>
      <c r="C82" s="52">
        <v>43804</v>
      </c>
      <c r="D82" s="51" t="s">
        <v>185</v>
      </c>
      <c r="E82" s="51" t="s">
        <v>34</v>
      </c>
      <c r="F82" s="53" t="s">
        <v>138</v>
      </c>
      <c r="G82" s="54">
        <v>0</v>
      </c>
      <c r="H82" s="51">
        <v>0</v>
      </c>
      <c r="I82" s="55">
        <v>0</v>
      </c>
      <c r="O82" s="58">
        <v>121</v>
      </c>
      <c r="P82" s="58">
        <v>18.59</v>
      </c>
      <c r="Q82" s="53" t="s">
        <v>269</v>
      </c>
      <c r="R82" s="59">
        <v>13</v>
      </c>
      <c r="S82" s="53" t="s">
        <v>270</v>
      </c>
      <c r="T82" s="55">
        <f t="shared" si="5"/>
        <v>152.59</v>
      </c>
      <c r="U82" s="57">
        <f t="shared" si="6"/>
        <v>152.59</v>
      </c>
    </row>
    <row r="83" spans="2:21" s="51" customFormat="1" x14ac:dyDescent="0.3">
      <c r="B83" s="52">
        <v>43809</v>
      </c>
      <c r="C83" s="52">
        <v>43809</v>
      </c>
      <c r="D83" s="51" t="s">
        <v>185</v>
      </c>
      <c r="E83" s="51" t="s">
        <v>34</v>
      </c>
      <c r="F83" s="53" t="s">
        <v>267</v>
      </c>
      <c r="G83" s="54">
        <v>137</v>
      </c>
      <c r="H83" s="51">
        <v>0.15</v>
      </c>
      <c r="I83" s="55">
        <f t="shared" si="4"/>
        <v>20.55</v>
      </c>
      <c r="O83" s="56"/>
      <c r="P83" s="56"/>
      <c r="Q83" s="53"/>
      <c r="R83" s="55"/>
      <c r="S83" s="53"/>
      <c r="T83" s="55">
        <f t="shared" si="5"/>
        <v>0</v>
      </c>
      <c r="U83" s="57">
        <f t="shared" si="6"/>
        <v>20.55</v>
      </c>
    </row>
    <row r="84" spans="2:21" s="51" customFormat="1" x14ac:dyDescent="0.3">
      <c r="B84" s="52">
        <v>43812</v>
      </c>
      <c r="C84" s="52">
        <v>43812</v>
      </c>
      <c r="D84" s="51" t="s">
        <v>39</v>
      </c>
      <c r="E84" s="51" t="s">
        <v>33</v>
      </c>
      <c r="F84" s="51" t="s">
        <v>268</v>
      </c>
      <c r="G84" s="54">
        <v>61</v>
      </c>
      <c r="H84" s="51">
        <v>0.15</v>
      </c>
      <c r="I84" s="55">
        <f t="shared" si="4"/>
        <v>9.15</v>
      </c>
      <c r="O84" s="56"/>
      <c r="P84" s="56"/>
      <c r="Q84" s="53"/>
      <c r="R84" s="55"/>
      <c r="S84" s="53"/>
      <c r="T84" s="55">
        <f t="shared" si="5"/>
        <v>0</v>
      </c>
      <c r="U84" s="57">
        <v>9.15</v>
      </c>
    </row>
    <row r="85" spans="2:21" x14ac:dyDescent="0.3">
      <c r="I85" s="41"/>
      <c r="U85" s="43"/>
    </row>
    <row r="86" spans="2:21" x14ac:dyDescent="0.3">
      <c r="I86" s="41"/>
      <c r="U86" s="43"/>
    </row>
    <row r="87" spans="2:21" x14ac:dyDescent="0.3">
      <c r="I87" s="41"/>
      <c r="U87" s="43"/>
    </row>
    <row r="88" spans="2:21" x14ac:dyDescent="0.3">
      <c r="I88" s="41"/>
      <c r="U88" s="43"/>
    </row>
    <row r="89" spans="2:21" x14ac:dyDescent="0.3">
      <c r="I89" s="41"/>
      <c r="U89" s="43"/>
    </row>
    <row r="90" spans="2:21" x14ac:dyDescent="0.3">
      <c r="I90" s="41"/>
      <c r="U90" s="43"/>
    </row>
    <row r="91" spans="2:21" x14ac:dyDescent="0.3">
      <c r="I91" s="41"/>
      <c r="U91" s="43"/>
    </row>
    <row r="92" spans="2:21" x14ac:dyDescent="0.3">
      <c r="I92" s="41"/>
      <c r="U92" s="43"/>
    </row>
    <row r="93" spans="2:21" x14ac:dyDescent="0.3">
      <c r="I93" s="41"/>
      <c r="U93" s="43"/>
    </row>
    <row r="94" spans="2:21" x14ac:dyDescent="0.3">
      <c r="I94" s="41"/>
      <c r="U94" s="43"/>
    </row>
    <row r="95" spans="2:21" x14ac:dyDescent="0.3">
      <c r="I95" s="41"/>
      <c r="U95" s="43"/>
    </row>
    <row r="96" spans="2:21" x14ac:dyDescent="0.3">
      <c r="I96" s="41"/>
      <c r="U96" s="43"/>
    </row>
    <row r="97" spans="9:21" x14ac:dyDescent="0.3">
      <c r="I97" s="41"/>
      <c r="U97" s="43"/>
    </row>
    <row r="98" spans="9:21" x14ac:dyDescent="0.3">
      <c r="I98" s="41"/>
      <c r="U98" s="43"/>
    </row>
    <row r="99" spans="9:21" x14ac:dyDescent="0.3">
      <c r="I99" s="41"/>
      <c r="U99" s="43"/>
    </row>
    <row r="100" spans="9:21" x14ac:dyDescent="0.3">
      <c r="I100" s="41"/>
      <c r="U100" s="43"/>
    </row>
    <row r="101" spans="9:21" x14ac:dyDescent="0.3">
      <c r="I101" s="41"/>
      <c r="U101" s="43"/>
    </row>
  </sheetData>
  <mergeCells count="4">
    <mergeCell ref="D1:E1"/>
    <mergeCell ref="K1:O2"/>
    <mergeCell ref="D2:E2"/>
    <mergeCell ref="P1:U2"/>
  </mergeCell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pane xSplit="5" ySplit="3" topLeftCell="G10" activePane="bottomRight" state="frozen"/>
      <selection pane="topRight" activeCell="F1" sqref="F1"/>
      <selection pane="bottomLeft" activeCell="A4" sqref="A4"/>
      <selection pane="bottomRight" activeCell="U18" sqref="U18"/>
    </sheetView>
  </sheetViews>
  <sheetFormatPr defaultColWidth="8.88671875" defaultRowHeight="14.4" x14ac:dyDescent="0.3"/>
  <cols>
    <col min="2" max="3" width="10.6640625" bestFit="1" customWidth="1"/>
    <col min="4" max="4" width="19.109375" bestFit="1" customWidth="1"/>
    <col min="5" max="5" width="14.5546875" bestFit="1" customWidth="1"/>
    <col min="6" max="6" width="27" bestFit="1" customWidth="1"/>
    <col min="19" max="19" width="12.88671875" bestFit="1" customWidth="1"/>
  </cols>
  <sheetData>
    <row r="1" spans="1:23" s="32" customFormat="1" ht="37.5" customHeight="1" x14ac:dyDescent="0.3">
      <c r="A1" s="27" t="s">
        <v>0</v>
      </c>
      <c r="B1" s="27"/>
      <c r="C1" s="27"/>
      <c r="D1" s="81" t="s">
        <v>1</v>
      </c>
      <c r="E1" s="81"/>
      <c r="F1" s="28" t="s">
        <v>289</v>
      </c>
      <c r="G1" s="46" t="s">
        <v>2</v>
      </c>
      <c r="H1" s="29" t="s">
        <v>288</v>
      </c>
      <c r="I1" s="30"/>
      <c r="J1" s="30"/>
      <c r="K1" s="82" t="s">
        <v>4</v>
      </c>
      <c r="L1" s="82"/>
      <c r="M1" s="82"/>
      <c r="N1" s="82"/>
      <c r="O1" s="82"/>
      <c r="P1" s="83" t="s">
        <v>5</v>
      </c>
      <c r="Q1" s="83"/>
      <c r="R1" s="83"/>
      <c r="S1" s="83"/>
      <c r="T1" s="83"/>
      <c r="U1" s="83"/>
      <c r="V1" s="31"/>
      <c r="W1" s="31" t="s">
        <v>6</v>
      </c>
    </row>
    <row r="2" spans="1:23" s="32" customFormat="1" ht="18" x14ac:dyDescent="0.3">
      <c r="A2" s="27" t="s">
        <v>7</v>
      </c>
      <c r="B2" s="27"/>
      <c r="C2" s="33"/>
      <c r="D2" s="81" t="s">
        <v>8</v>
      </c>
      <c r="E2" s="81"/>
      <c r="F2" s="28" t="s">
        <v>8</v>
      </c>
      <c r="G2" s="46" t="s">
        <v>9</v>
      </c>
      <c r="H2" s="29"/>
      <c r="I2" s="30"/>
      <c r="J2" s="30"/>
      <c r="K2" s="82"/>
      <c r="L2" s="82"/>
      <c r="M2" s="82"/>
      <c r="N2" s="82"/>
      <c r="O2" s="82"/>
      <c r="P2" s="83"/>
      <c r="Q2" s="83"/>
      <c r="R2" s="83"/>
      <c r="S2" s="83"/>
      <c r="T2" s="83"/>
      <c r="U2" s="83"/>
      <c r="V2" s="31"/>
      <c r="W2" s="31"/>
    </row>
    <row r="3" spans="1:23" s="47" customFormat="1" ht="54" x14ac:dyDescent="0.3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173</v>
      </c>
      <c r="Q3" s="38" t="s">
        <v>197</v>
      </c>
      <c r="R3" s="36" t="s">
        <v>172</v>
      </c>
      <c r="S3" s="36" t="s">
        <v>201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s="63" customFormat="1" x14ac:dyDescent="0.3">
      <c r="A4" s="71">
        <v>1</v>
      </c>
      <c r="B4" s="65">
        <v>43834</v>
      </c>
      <c r="C4" s="65">
        <v>43834</v>
      </c>
      <c r="D4" s="71" t="s">
        <v>277</v>
      </c>
      <c r="E4" s="72" t="s">
        <v>75</v>
      </c>
      <c r="F4" s="71" t="s">
        <v>278</v>
      </c>
      <c r="G4" s="71">
        <v>174</v>
      </c>
      <c r="H4" s="71">
        <v>0.15</v>
      </c>
      <c r="I4" s="73">
        <f t="shared" ref="I4:I15" si="0">G4*H4</f>
        <v>26.099999999999998</v>
      </c>
      <c r="J4" s="73"/>
      <c r="K4" s="71"/>
      <c r="L4" s="71"/>
      <c r="M4" s="71"/>
      <c r="N4" s="71"/>
      <c r="O4" s="74"/>
      <c r="P4" s="74"/>
      <c r="Q4" s="75"/>
      <c r="R4" s="73"/>
      <c r="S4" s="73"/>
      <c r="T4" s="73"/>
      <c r="U4" s="71"/>
      <c r="V4" s="71"/>
      <c r="W4" s="64"/>
    </row>
    <row r="5" spans="1:23" ht="28.8" x14ac:dyDescent="0.3">
      <c r="A5" s="66">
        <v>2</v>
      </c>
      <c r="B5" s="67">
        <v>43837</v>
      </c>
      <c r="C5" s="67">
        <v>43837</v>
      </c>
      <c r="D5" s="66" t="s">
        <v>272</v>
      </c>
      <c r="E5" s="70" t="s">
        <v>280</v>
      </c>
      <c r="F5" s="70" t="s">
        <v>279</v>
      </c>
      <c r="G5" s="66">
        <v>419</v>
      </c>
      <c r="H5" s="66">
        <v>0.15</v>
      </c>
      <c r="I5" s="75">
        <f t="shared" si="0"/>
        <v>62.849999999999994</v>
      </c>
      <c r="J5" s="66"/>
      <c r="K5" s="66"/>
      <c r="L5" s="66"/>
      <c r="M5" s="66"/>
      <c r="N5" s="66"/>
      <c r="O5" s="66"/>
      <c r="P5" s="68">
        <v>8</v>
      </c>
      <c r="Q5" s="66" t="s">
        <v>198</v>
      </c>
      <c r="R5" s="69">
        <v>5.39</v>
      </c>
      <c r="S5" s="66" t="s">
        <v>168</v>
      </c>
      <c r="T5" s="68">
        <f>I5+J5+O5+P5+R5</f>
        <v>76.239999999999995</v>
      </c>
      <c r="U5" s="69">
        <f>I5+T5</f>
        <v>139.08999999999997</v>
      </c>
      <c r="V5" s="66"/>
    </row>
    <row r="6" spans="1:23" ht="57.6" x14ac:dyDescent="0.3">
      <c r="A6" s="66">
        <v>3</v>
      </c>
      <c r="B6" s="67">
        <v>43851</v>
      </c>
      <c r="C6" s="67">
        <v>43852</v>
      </c>
      <c r="D6" s="66" t="s">
        <v>39</v>
      </c>
      <c r="E6" s="66" t="s">
        <v>273</v>
      </c>
      <c r="F6" s="70" t="s">
        <v>274</v>
      </c>
      <c r="G6" s="66">
        <v>222</v>
      </c>
      <c r="H6" s="66">
        <v>0.15</v>
      </c>
      <c r="I6" s="69">
        <f t="shared" si="0"/>
        <v>33.299999999999997</v>
      </c>
      <c r="J6" s="66"/>
      <c r="K6" s="66"/>
      <c r="L6" s="66"/>
      <c r="M6" s="66"/>
      <c r="N6" s="66"/>
      <c r="O6" s="69">
        <v>313.48</v>
      </c>
      <c r="P6" s="68">
        <v>60.6</v>
      </c>
      <c r="Q6" s="70" t="s">
        <v>275</v>
      </c>
      <c r="R6" s="69">
        <v>17.350000000000001</v>
      </c>
      <c r="S6" s="70" t="s">
        <v>276</v>
      </c>
      <c r="T6" s="68">
        <f>I6+O6+P6+R6</f>
        <v>424.73000000000008</v>
      </c>
      <c r="U6" s="68">
        <v>424.73</v>
      </c>
      <c r="V6" s="66"/>
    </row>
    <row r="7" spans="1:23" x14ac:dyDescent="0.3">
      <c r="A7" s="76">
        <v>4</v>
      </c>
      <c r="B7" s="67">
        <v>43856</v>
      </c>
      <c r="C7" s="67">
        <v>43856</v>
      </c>
      <c r="D7" s="66" t="s">
        <v>39</v>
      </c>
      <c r="E7" s="66" t="s">
        <v>75</v>
      </c>
      <c r="F7" s="70" t="s">
        <v>278</v>
      </c>
      <c r="G7" s="66">
        <v>193</v>
      </c>
      <c r="H7" s="66">
        <v>0.15</v>
      </c>
      <c r="I7" s="69">
        <f t="shared" si="0"/>
        <v>28.95</v>
      </c>
      <c r="J7" s="66"/>
      <c r="K7" s="66"/>
      <c r="L7" s="66"/>
      <c r="M7" s="66"/>
      <c r="N7" s="66"/>
      <c r="O7" s="66"/>
      <c r="P7" s="68"/>
      <c r="Q7" s="66"/>
      <c r="R7" s="66"/>
      <c r="S7" s="70"/>
      <c r="T7" s="68">
        <f>I7+O8+P8+R8</f>
        <v>28.95</v>
      </c>
      <c r="U7" s="68">
        <v>28.95</v>
      </c>
      <c r="V7" s="66"/>
    </row>
    <row r="8" spans="1:23" x14ac:dyDescent="0.3">
      <c r="A8" s="76">
        <v>5</v>
      </c>
      <c r="B8" s="67">
        <v>43861</v>
      </c>
      <c r="C8" s="67">
        <v>43861</v>
      </c>
      <c r="D8" s="66" t="s">
        <v>272</v>
      </c>
      <c r="E8" s="66" t="s">
        <v>33</v>
      </c>
      <c r="F8" s="70" t="s">
        <v>281</v>
      </c>
      <c r="G8" s="66">
        <v>42</v>
      </c>
      <c r="H8" s="66">
        <v>0.15</v>
      </c>
      <c r="I8" s="69">
        <f t="shared" si="0"/>
        <v>6.3</v>
      </c>
      <c r="J8" s="66"/>
      <c r="K8" s="66"/>
      <c r="L8" s="66"/>
      <c r="M8" s="66"/>
      <c r="N8" s="66"/>
      <c r="O8" s="66"/>
      <c r="P8" s="68"/>
      <c r="Q8" s="66"/>
      <c r="R8" s="66"/>
      <c r="S8" s="70"/>
      <c r="T8" s="68">
        <v>6.3</v>
      </c>
      <c r="U8" s="69">
        <v>6.3</v>
      </c>
      <c r="V8" s="66"/>
    </row>
    <row r="9" spans="1:23" x14ac:dyDescent="0.3">
      <c r="A9" s="76">
        <v>6</v>
      </c>
      <c r="B9" s="67">
        <v>43872</v>
      </c>
      <c r="C9" s="67">
        <v>43872</v>
      </c>
      <c r="D9" s="66" t="s">
        <v>39</v>
      </c>
      <c r="E9" s="66" t="s">
        <v>272</v>
      </c>
      <c r="F9" s="70" t="s">
        <v>95</v>
      </c>
      <c r="G9" s="66">
        <v>84</v>
      </c>
      <c r="H9" s="66">
        <v>0.15</v>
      </c>
      <c r="I9" s="69">
        <f t="shared" si="0"/>
        <v>12.6</v>
      </c>
      <c r="J9" s="66"/>
      <c r="K9" s="66"/>
      <c r="L9" s="66"/>
      <c r="M9" s="66"/>
      <c r="N9" s="66"/>
      <c r="O9" s="66"/>
      <c r="P9" s="68"/>
      <c r="Q9" s="66"/>
      <c r="R9" s="66"/>
      <c r="S9" s="70"/>
      <c r="T9" s="68">
        <v>12.6</v>
      </c>
      <c r="U9" s="68">
        <v>12.6</v>
      </c>
      <c r="V9" s="66"/>
    </row>
    <row r="10" spans="1:23" x14ac:dyDescent="0.3">
      <c r="A10" s="76">
        <v>7</v>
      </c>
      <c r="B10" s="67">
        <v>43873</v>
      </c>
      <c r="C10" s="67">
        <v>43873</v>
      </c>
      <c r="D10" s="66" t="s">
        <v>272</v>
      </c>
      <c r="E10" s="66" t="s">
        <v>34</v>
      </c>
      <c r="F10" s="70" t="s">
        <v>282</v>
      </c>
      <c r="G10" s="66">
        <v>138</v>
      </c>
      <c r="H10" s="66">
        <v>0.15</v>
      </c>
      <c r="I10" s="69">
        <f t="shared" si="0"/>
        <v>20.7</v>
      </c>
      <c r="J10" s="66"/>
      <c r="K10" s="66"/>
      <c r="L10" s="66"/>
      <c r="M10" s="66"/>
      <c r="N10" s="66"/>
      <c r="O10" s="66"/>
      <c r="P10" s="68"/>
      <c r="Q10" s="66"/>
      <c r="R10" s="66"/>
      <c r="S10" s="70"/>
      <c r="T10" s="68">
        <v>20.7</v>
      </c>
      <c r="U10" s="68">
        <v>20.7</v>
      </c>
      <c r="V10" s="66"/>
    </row>
    <row r="11" spans="1:23" x14ac:dyDescent="0.3">
      <c r="A11" s="76">
        <v>8</v>
      </c>
      <c r="B11" s="67">
        <v>43881</v>
      </c>
      <c r="C11" s="67">
        <v>43881</v>
      </c>
      <c r="D11" s="66" t="s">
        <v>272</v>
      </c>
      <c r="E11" s="66" t="s">
        <v>283</v>
      </c>
      <c r="F11" s="70" t="s">
        <v>284</v>
      </c>
      <c r="G11" s="66">
        <v>26</v>
      </c>
      <c r="H11" s="66">
        <v>0.15</v>
      </c>
      <c r="I11" s="69">
        <f t="shared" si="0"/>
        <v>3.9</v>
      </c>
      <c r="J11" s="66"/>
      <c r="K11" s="66"/>
      <c r="L11" s="66"/>
      <c r="M11" s="66"/>
      <c r="N11" s="66"/>
      <c r="O11" s="66"/>
      <c r="P11" s="68"/>
      <c r="Q11" s="66"/>
      <c r="R11" s="66"/>
      <c r="S11" s="70"/>
      <c r="T11" s="68">
        <v>3.9</v>
      </c>
      <c r="U11" s="68">
        <v>3.9</v>
      </c>
      <c r="V11" s="66"/>
    </row>
    <row r="12" spans="1:23" x14ac:dyDescent="0.3">
      <c r="A12" s="76">
        <v>9</v>
      </c>
      <c r="B12" s="67">
        <v>43886</v>
      </c>
      <c r="C12" s="67">
        <v>43886</v>
      </c>
      <c r="D12" s="66" t="s">
        <v>272</v>
      </c>
      <c r="E12" s="66" t="s">
        <v>33</v>
      </c>
      <c r="F12" s="70" t="s">
        <v>285</v>
      </c>
      <c r="G12" s="66">
        <v>38</v>
      </c>
      <c r="H12" s="66">
        <v>0.15</v>
      </c>
      <c r="I12" s="69">
        <f t="shared" si="0"/>
        <v>5.7</v>
      </c>
      <c r="J12" s="66"/>
      <c r="K12" s="66"/>
      <c r="L12" s="66"/>
      <c r="M12" s="66"/>
      <c r="N12" s="66"/>
      <c r="O12" s="66"/>
      <c r="P12" s="68"/>
      <c r="Q12" s="66"/>
      <c r="R12" s="66"/>
      <c r="S12" s="70"/>
      <c r="T12" s="68">
        <v>5.7</v>
      </c>
      <c r="U12" s="68">
        <v>5.7</v>
      </c>
      <c r="V12" s="66"/>
    </row>
    <row r="13" spans="1:23" x14ac:dyDescent="0.3">
      <c r="A13" s="76">
        <v>10</v>
      </c>
      <c r="B13" s="67">
        <v>43887</v>
      </c>
      <c r="C13" s="67">
        <v>43887</v>
      </c>
      <c r="D13" s="66" t="s">
        <v>272</v>
      </c>
      <c r="E13" s="66" t="s">
        <v>101</v>
      </c>
      <c r="F13" s="70" t="s">
        <v>95</v>
      </c>
      <c r="G13" s="66">
        <v>143</v>
      </c>
      <c r="H13" s="66">
        <v>0.15</v>
      </c>
      <c r="I13" s="69">
        <f t="shared" si="0"/>
        <v>21.45</v>
      </c>
      <c r="J13" s="66"/>
      <c r="K13" s="66"/>
      <c r="L13" s="66"/>
      <c r="M13" s="66"/>
      <c r="N13" s="66"/>
      <c r="O13" s="66"/>
      <c r="P13" s="68"/>
      <c r="Q13" s="66"/>
      <c r="R13" s="66"/>
      <c r="S13" s="70"/>
      <c r="T13" s="68">
        <v>21.45</v>
      </c>
      <c r="U13" s="68">
        <v>21.45</v>
      </c>
      <c r="V13" s="66"/>
    </row>
    <row r="14" spans="1:23" ht="43.2" x14ac:dyDescent="0.3">
      <c r="A14" s="76">
        <v>11</v>
      </c>
      <c r="B14" s="67">
        <v>43888</v>
      </c>
      <c r="C14" s="67">
        <v>43888</v>
      </c>
      <c r="D14" s="66" t="s">
        <v>272</v>
      </c>
      <c r="E14" s="70" t="s">
        <v>290</v>
      </c>
      <c r="F14" s="70" t="s">
        <v>286</v>
      </c>
      <c r="G14" s="66">
        <v>60</v>
      </c>
      <c r="H14" s="66">
        <v>0.15</v>
      </c>
      <c r="I14" s="69">
        <f t="shared" si="0"/>
        <v>9</v>
      </c>
      <c r="J14" s="66"/>
      <c r="K14" s="66"/>
      <c r="L14" s="66"/>
      <c r="M14" s="66"/>
      <c r="N14" s="66"/>
      <c r="O14" s="66"/>
      <c r="P14" s="68">
        <v>3</v>
      </c>
      <c r="Q14" s="66" t="s">
        <v>198</v>
      </c>
      <c r="R14" s="66"/>
      <c r="S14" s="66"/>
      <c r="T14" s="68">
        <v>9</v>
      </c>
      <c r="U14" s="68">
        <v>9</v>
      </c>
      <c r="V14" s="66"/>
    </row>
    <row r="15" spans="1:23" x14ac:dyDescent="0.3">
      <c r="A15" s="76">
        <v>12</v>
      </c>
      <c r="B15" s="67">
        <v>43893</v>
      </c>
      <c r="C15" s="67">
        <v>43893</v>
      </c>
      <c r="D15" s="66" t="s">
        <v>272</v>
      </c>
      <c r="E15" s="66" t="s">
        <v>33</v>
      </c>
      <c r="F15" s="70" t="s">
        <v>287</v>
      </c>
      <c r="G15" s="66">
        <v>42</v>
      </c>
      <c r="H15" s="66">
        <v>0.15</v>
      </c>
      <c r="I15" s="69">
        <f t="shared" si="0"/>
        <v>6.3</v>
      </c>
      <c r="J15" s="66"/>
      <c r="K15" s="66"/>
      <c r="L15" s="66"/>
      <c r="M15" s="66"/>
      <c r="N15" s="66"/>
      <c r="O15" s="66"/>
      <c r="P15" s="68"/>
      <c r="Q15" s="66"/>
      <c r="R15" s="66"/>
      <c r="S15" s="66"/>
      <c r="T15" s="68">
        <v>6.3</v>
      </c>
      <c r="U15" s="68">
        <v>6.3</v>
      </c>
      <c r="V15" s="66"/>
    </row>
    <row r="16" spans="1:23" x14ac:dyDescent="0.3">
      <c r="A16" s="76">
        <v>13</v>
      </c>
      <c r="B16" s="67">
        <v>43902</v>
      </c>
      <c r="C16" s="67">
        <v>43902</v>
      </c>
      <c r="D16" s="66" t="s">
        <v>272</v>
      </c>
      <c r="E16" s="66" t="s">
        <v>34</v>
      </c>
      <c r="F16" s="70" t="s">
        <v>138</v>
      </c>
      <c r="G16" s="66">
        <v>0</v>
      </c>
      <c r="H16" s="66">
        <v>0</v>
      </c>
      <c r="I16" s="66">
        <v>0</v>
      </c>
      <c r="J16" s="66"/>
      <c r="K16" s="66"/>
      <c r="L16" s="66"/>
      <c r="M16" s="66"/>
      <c r="N16" s="66"/>
      <c r="O16" s="66"/>
      <c r="P16" s="68">
        <v>12</v>
      </c>
      <c r="Q16" s="66" t="s">
        <v>198</v>
      </c>
      <c r="R16" s="66"/>
      <c r="S16" s="66"/>
      <c r="T16" s="68">
        <v>12</v>
      </c>
      <c r="U16" s="68">
        <v>12</v>
      </c>
      <c r="V16" s="66"/>
    </row>
    <row r="17" spans="1:22" x14ac:dyDescent="0.3">
      <c r="A17" s="66">
        <v>14</v>
      </c>
      <c r="B17" s="67">
        <v>44077</v>
      </c>
      <c r="C17" s="67">
        <v>44077</v>
      </c>
      <c r="D17" s="66" t="s">
        <v>291</v>
      </c>
      <c r="E17" s="66" t="s">
        <v>204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9">
        <v>16.899999999999999</v>
      </c>
      <c r="S17" s="66" t="s">
        <v>292</v>
      </c>
      <c r="T17" s="68">
        <v>16.899999999999999</v>
      </c>
      <c r="U17" s="77">
        <v>16.899999999999999</v>
      </c>
      <c r="V17" s="66"/>
    </row>
    <row r="18" spans="1:22" x14ac:dyDescent="0.3">
      <c r="A18" s="66"/>
      <c r="B18" s="67">
        <v>44149</v>
      </c>
      <c r="C18" s="67">
        <v>44149</v>
      </c>
      <c r="D18" s="66" t="s">
        <v>293</v>
      </c>
      <c r="E18" s="66" t="s">
        <v>294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84">
        <v>19</v>
      </c>
      <c r="S18" s="66" t="s">
        <v>168</v>
      </c>
      <c r="T18" s="68">
        <v>19</v>
      </c>
      <c r="U18" s="66">
        <v>19</v>
      </c>
      <c r="V18" s="66"/>
    </row>
    <row r="19" spans="1:22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8"/>
      <c r="U19" s="66"/>
      <c r="V19" s="66"/>
    </row>
    <row r="20" spans="1:22" x14ac:dyDescent="0.3">
      <c r="T20" s="62"/>
    </row>
    <row r="21" spans="1:22" x14ac:dyDescent="0.3">
      <c r="T21" s="62"/>
    </row>
    <row r="22" spans="1:22" x14ac:dyDescent="0.3">
      <c r="T22" s="62"/>
    </row>
    <row r="51" spans="21:21" x14ac:dyDescent="0.3">
      <c r="U51" t="b">
        <f>'PCC 2020'!U5=I51+T51</f>
        <v>0</v>
      </c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2099-01-05T00:00:00+00:00</Destruction_x0020_Date>
    <TaxCatchAll xmlns="cf6dc0cf-1d45-4a2f-a37f-b5391cb0490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95D459-8589-4EC0-A4DD-E514579041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A76BB5-EDC6-4D33-AACE-147A4C732A5A}">
  <ds:schemaRefs>
    <ds:schemaRef ds:uri="http://purl.org/dc/elements/1.1/"/>
    <ds:schemaRef ds:uri="242c32be-31bf-422c-ab0d-7abc8ae381ac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f6dc0cf-1d45-4a2f-a37f-b5391cb0490c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89F4A9-F4E0-4B91-B651-2FD841151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Commissioner</vt:lpstr>
      <vt:lpstr>PCC 2019</vt:lpstr>
      <vt:lpstr>PCC 2020</vt:lpstr>
      <vt:lpstr>Sheet3</vt:lpstr>
      <vt:lpstr>Commissioner!Print_Area</vt:lpstr>
      <vt:lpstr>'PCC 2019'!Print_Area</vt:lpstr>
      <vt:lpstr>Commissioner!Print_Titles</vt:lpstr>
      <vt:lpstr>'PCC 2019'!Print_Titles</vt:lpstr>
    </vt:vector>
  </TitlesOfParts>
  <Company>Heddlu Dyfed-Powys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Harries Mair</dc:creator>
  <cp:lastModifiedBy>Cronin Donna OPCC</cp:lastModifiedBy>
  <cp:lastPrinted>2019-09-30T11:35:38Z</cp:lastPrinted>
  <dcterms:created xsi:type="dcterms:W3CDTF">2017-09-06T14:18:42Z</dcterms:created>
  <dcterms:modified xsi:type="dcterms:W3CDTF">2021-06-17T07:39:09Z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0x010100A0EF691A6D15C44892C3C7D4E4F3FC4A</vt:lpwstr>
  </property>
  <property fmtid="{D5CDD505-2E9C-101B-9397-08002B2CF9AE}" pid="3" name="Archive?">
    <vt:bool>false</vt:bool>
  </property>
  <property fmtid="{D5CDD505-2E9C-101B-9397-08002B2CF9AE}" pid="4" name="TitusGUID">
    <vt:lpwstr>9765bc79-1afe-4d6e-96fa-286140111cd5</vt:lpwstr>
  </property>
</Properties>
</file>